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90" windowHeight="7155" activeTab="3"/>
  </bookViews>
  <sheets>
    <sheet name="Hoja1" sheetId="1" r:id="rId1"/>
    <sheet name="COMPARATIVA" sheetId="2" r:id="rId2"/>
    <sheet name="Hoja2" sheetId="3" r:id="rId3"/>
    <sheet name="Hoja3" sheetId="4" r:id="rId4"/>
  </sheets>
  <definedNames>
    <definedName name="_xlnm.Print_Area" localSheetId="0">Hoja1!$A$1:$H$135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" i="2"/>
  <c r="AD25"/>
  <c r="AE25" s="1"/>
  <c r="AD26"/>
  <c r="AE26" s="1"/>
  <c r="AH26" s="1"/>
  <c r="AD27"/>
  <c r="AE27" s="1"/>
  <c r="AH27" s="1"/>
  <c r="AD28"/>
  <c r="AE28" s="1"/>
  <c r="AH28" s="1"/>
  <c r="AD29"/>
  <c r="AE29" s="1"/>
  <c r="AH29" s="1"/>
  <c r="AD30"/>
  <c r="AE30" s="1"/>
  <c r="AH30" s="1"/>
  <c r="AD31"/>
  <c r="AE31" s="1"/>
  <c r="AH31" s="1"/>
  <c r="AD32"/>
  <c r="AE32" s="1"/>
  <c r="AH32" s="1"/>
  <c r="AD33"/>
  <c r="AE33" s="1"/>
  <c r="E14"/>
  <c r="E15"/>
  <c r="E16"/>
  <c r="E17"/>
  <c r="E18"/>
  <c r="E19"/>
  <c r="E20"/>
  <c r="E21"/>
  <c r="E22"/>
  <c r="E23"/>
  <c r="E24"/>
  <c r="E26"/>
  <c r="E27"/>
  <c r="E28"/>
  <c r="E29"/>
  <c r="E30"/>
  <c r="E31"/>
  <c r="E32"/>
  <c r="E33"/>
  <c r="E13"/>
  <c r="AD24"/>
  <c r="AE24" s="1"/>
  <c r="AH24" s="1"/>
  <c r="G25"/>
  <c r="G24"/>
  <c r="F27" i="3"/>
  <c r="A25"/>
  <c r="AD24"/>
  <c r="AF24" s="1"/>
  <c r="AG24" s="1"/>
  <c r="AC24"/>
  <c r="G24"/>
  <c r="E24"/>
  <c r="AD23"/>
  <c r="AF23" s="1"/>
  <c r="AG23" s="1"/>
  <c r="G23"/>
  <c r="E23"/>
  <c r="AD22"/>
  <c r="AF22" s="1"/>
  <c r="AG22" s="1"/>
  <c r="G22"/>
  <c r="E22"/>
  <c r="AD21"/>
  <c r="AF21" s="1"/>
  <c r="AG21" s="1"/>
  <c r="G21"/>
  <c r="E21"/>
  <c r="AD20"/>
  <c r="AF20" s="1"/>
  <c r="AG20" s="1"/>
  <c r="G20"/>
  <c r="E20"/>
  <c r="AD19"/>
  <c r="AF19" s="1"/>
  <c r="AG19" s="1"/>
  <c r="G19"/>
  <c r="E19"/>
  <c r="AD18"/>
  <c r="AF18" s="1"/>
  <c r="AG18" s="1"/>
  <c r="G18"/>
  <c r="E18"/>
  <c r="AD17"/>
  <c r="AF17" s="1"/>
  <c r="AG17" s="1"/>
  <c r="G17"/>
  <c r="E17"/>
  <c r="AD16"/>
  <c r="AF16" s="1"/>
  <c r="AG16" s="1"/>
  <c r="G16"/>
  <c r="E16"/>
  <c r="AD15"/>
  <c r="AF15" s="1"/>
  <c r="AG15" s="1"/>
  <c r="G15"/>
  <c r="E15"/>
  <c r="AD14"/>
  <c r="AF14" s="1"/>
  <c r="AG14" s="1"/>
  <c r="G14"/>
  <c r="E14"/>
  <c r="AD13"/>
  <c r="AF13" s="1"/>
  <c r="AG13" s="1"/>
  <c r="AC13"/>
  <c r="AA13"/>
  <c r="AA25" s="1"/>
  <c r="Y13"/>
  <c r="Y25" s="1"/>
  <c r="W13"/>
  <c r="W25" s="1"/>
  <c r="O13"/>
  <c r="O25" s="1"/>
  <c r="M13"/>
  <c r="M25" s="1"/>
  <c r="K13"/>
  <c r="K25" s="1"/>
  <c r="I13"/>
  <c r="I25" s="1"/>
  <c r="G13"/>
  <c r="E13"/>
  <c r="A34" i="2"/>
  <c r="C36" s="1"/>
  <c r="AD14"/>
  <c r="AE14" s="1"/>
  <c r="AH14" s="1"/>
  <c r="AD15"/>
  <c r="AF15" s="1"/>
  <c r="AG15" s="1"/>
  <c r="AD16"/>
  <c r="AE16" s="1"/>
  <c r="AH16" s="1"/>
  <c r="AD17"/>
  <c r="AF17" s="1"/>
  <c r="AG17" s="1"/>
  <c r="AD18"/>
  <c r="AE18" s="1"/>
  <c r="AH18" s="1"/>
  <c r="AD19"/>
  <c r="AF19" s="1"/>
  <c r="AG19" s="1"/>
  <c r="AD20"/>
  <c r="AE20" s="1"/>
  <c r="AH20" s="1"/>
  <c r="AD21"/>
  <c r="AF21" s="1"/>
  <c r="AG21" s="1"/>
  <c r="AD22"/>
  <c r="AE22" s="1"/>
  <c r="AH22" s="1"/>
  <c r="AD23"/>
  <c r="AF23" s="1"/>
  <c r="AG23" s="1"/>
  <c r="G14"/>
  <c r="G15"/>
  <c r="G16"/>
  <c r="G17"/>
  <c r="G18"/>
  <c r="G19"/>
  <c r="G20"/>
  <c r="G21"/>
  <c r="G22"/>
  <c r="G23"/>
  <c r="G33"/>
  <c r="AC33"/>
  <c r="AD13"/>
  <c r="AE13" s="1"/>
  <c r="AH13" s="1"/>
  <c r="AC13"/>
  <c r="AC34" s="1"/>
  <c r="AA13"/>
  <c r="AA34" s="1"/>
  <c r="Y13"/>
  <c r="Y34" s="1"/>
  <c r="W13"/>
  <c r="W34" s="1"/>
  <c r="O13"/>
  <c r="O34" s="1"/>
  <c r="M13"/>
  <c r="M34" s="1"/>
  <c r="K13"/>
  <c r="K34" s="1"/>
  <c r="I13"/>
  <c r="U13" s="1"/>
  <c r="U34" s="1"/>
  <c r="G13"/>
  <c r="Q13"/>
  <c r="Q34" s="1"/>
  <c r="AF24" l="1"/>
  <c r="AG24" s="1"/>
  <c r="G25" i="3"/>
  <c r="AC25"/>
  <c r="AE23"/>
  <c r="AH33" i="2"/>
  <c r="AE21"/>
  <c r="AH21" s="1"/>
  <c r="AE19"/>
  <c r="AH19" s="1"/>
  <c r="AE17"/>
  <c r="AH17" s="1"/>
  <c r="AE15"/>
  <c r="AH15" s="1"/>
  <c r="AE23"/>
  <c r="AH23" s="1"/>
  <c r="AF33"/>
  <c r="AG33" s="1"/>
  <c r="AF22"/>
  <c r="AG22" s="1"/>
  <c r="AF20"/>
  <c r="AG20" s="1"/>
  <c r="AF18"/>
  <c r="AG18" s="1"/>
  <c r="AF16"/>
  <c r="AG16" s="1"/>
  <c r="AF14"/>
  <c r="AG14" s="1"/>
  <c r="G34"/>
  <c r="E25" i="3"/>
  <c r="AG25"/>
  <c r="AE21"/>
  <c r="AE22"/>
  <c r="AE13"/>
  <c r="AE14"/>
  <c r="AE15"/>
  <c r="AE16"/>
  <c r="AE17"/>
  <c r="AE18"/>
  <c r="AE19"/>
  <c r="AE20"/>
  <c r="Q13"/>
  <c r="Q25" s="1"/>
  <c r="U13"/>
  <c r="U25" s="1"/>
  <c r="S13"/>
  <c r="S25" s="1"/>
  <c r="AE24"/>
  <c r="AF13" i="2"/>
  <c r="AG13" s="1"/>
  <c r="E34"/>
  <c r="I34"/>
  <c r="S13"/>
  <c r="S34" s="1"/>
  <c r="AE34" l="1"/>
  <c r="AG34"/>
  <c r="AE25" i="3"/>
</calcChain>
</file>

<file path=xl/sharedStrings.xml><?xml version="1.0" encoding="utf-8"?>
<sst xmlns="http://schemas.openxmlformats.org/spreadsheetml/2006/main" count="240" uniqueCount="95">
  <si>
    <t>PRESUPUESTO</t>
  </si>
  <si>
    <t>Oferente: .......................................................................................................................................................</t>
  </si>
  <si>
    <t>Domicilio: ....................................................................................................................................................</t>
  </si>
  <si>
    <t>It</t>
  </si>
  <si>
    <t>Detalle</t>
  </si>
  <si>
    <t>Unidad</t>
  </si>
  <si>
    <t>Cant.</t>
  </si>
  <si>
    <t>Precio</t>
  </si>
  <si>
    <t>Unitario</t>
  </si>
  <si>
    <t>Total</t>
  </si>
  <si>
    <t xml:space="preserve">REPARACION DE BOMBA Y MOTOR  </t>
  </si>
  <si>
    <t xml:space="preserve">unidad </t>
  </si>
  <si>
    <t>unidad</t>
  </si>
  <si>
    <t>TOTAL</t>
  </si>
  <si>
    <t>LOS PRECIOS SON CON I.V.A.  INCLUIDO - GARANTIA 1 (UN) AÑO</t>
  </si>
  <si>
    <t>SON PESOS:  ……………………………………………………………………………………</t>
  </si>
  <si>
    <t>CLÁUSULAS PARTICULARES</t>
  </si>
  <si>
    <t>LOS PAGOS SE REALIZARAN A 45 DÍAS HÁBILES FECHA DE FACTURA</t>
  </si>
  <si>
    <t>LOS IMPORTES COTIZADOS DEBERÁN SER EXPRESADOS EN MONEDA DE CURSO LEGAL (PESOS ARGENTINOS).</t>
  </si>
  <si>
    <t>COTIZAR CON IVA E IMPUESTOS INTERNOS INCLUIDOS</t>
  </si>
  <si>
    <r>
      <t>Lugar de Apertura:</t>
    </r>
    <r>
      <rPr>
        <b/>
        <i/>
        <sz val="12"/>
        <rFont val="Arial"/>
        <family val="2"/>
      </rPr>
      <t xml:space="preserve"> Subdirección de Licitaciones: Pescara N°190 Maipú (Mza.).-</t>
    </r>
  </si>
  <si>
    <r>
      <t>SELLADO</t>
    </r>
    <r>
      <rPr>
        <b/>
        <i/>
        <sz val="12"/>
        <rFont val="Arial"/>
        <family val="2"/>
      </rPr>
      <t>: cada Plla.de COTIZACIÓN (y oferta separada) según ordenanza tarifaria vigente.-</t>
    </r>
  </si>
  <si>
    <r>
      <t>Lugar de entrega:</t>
    </r>
    <r>
      <rPr>
        <b/>
        <i/>
        <sz val="12"/>
        <rFont val="Arial"/>
        <family val="2"/>
      </rPr>
      <t xml:space="preserve"> Subsecretaría de Servicios Publicos, Libre de Fletes y Gastos de Acarreo - Maipú.- </t>
    </r>
  </si>
  <si>
    <r>
      <t xml:space="preserve">PLAZO DE ENTREGA :                                                  </t>
    </r>
    <r>
      <rPr>
        <b/>
        <i/>
        <sz val="12"/>
        <rFont val="Arial"/>
        <family val="2"/>
      </rPr>
      <t>DÍAS.-</t>
    </r>
  </si>
  <si>
    <t xml:space="preserve">(Considerar días hábiles administrativos) </t>
  </si>
  <si>
    <t>Las ofertas deberán presentarse por duplicado.-</t>
  </si>
  <si>
    <t xml:space="preserve">RENGLON </t>
  </si>
  <si>
    <t>CANT.</t>
  </si>
  <si>
    <t>BEVILACQUA</t>
  </si>
  <si>
    <t>MEJOR PRECIO BASICA</t>
  </si>
  <si>
    <t>MEJOR PRECIO INCLUY. ALTERNATIVA</t>
  </si>
  <si>
    <t xml:space="preserve"> </t>
  </si>
  <si>
    <t>Oferta Básica</t>
  </si>
  <si>
    <t>Alternativa 1</t>
  </si>
  <si>
    <t>Alternativa 2</t>
  </si>
  <si>
    <t>Alternativa 3</t>
  </si>
  <si>
    <t>Alternativa 4</t>
  </si>
  <si>
    <t>Nº</t>
  </si>
  <si>
    <t>Precio Unit</t>
  </si>
  <si>
    <t>Precio Total</t>
  </si>
  <si>
    <t>UNITARIO</t>
  </si>
  <si>
    <t>ERRORES DEMULTIPLICACION</t>
  </si>
  <si>
    <t>ERROR DE SUMA</t>
  </si>
  <si>
    <t>Expte Nº 19751/2019</t>
  </si>
  <si>
    <t>BOTTINO</t>
  </si>
  <si>
    <t>CANO</t>
  </si>
  <si>
    <t>CONTRATAC. DIRECTA Nº 16/2019</t>
  </si>
  <si>
    <t>SABATINI</t>
  </si>
  <si>
    <t>De conformidad al Pliego de Condiciones Generales adjuntos, sírvase cotizar la  “SERVICIO DE REPARACION DE EQUIPO DE BOMBEO" para mantenimiento de Perforaciones de agua potable, Departamento de Maipú</t>
  </si>
  <si>
    <t>LICITACIÓN PÚBLICA Nº 60/2020</t>
  </si>
  <si>
    <t>Expte Nº 3691/2020</t>
  </si>
  <si>
    <t>PO</t>
  </si>
  <si>
    <t>%</t>
  </si>
  <si>
    <t>MAIPU (Mza.),  de  de 2021</t>
  </si>
  <si>
    <t>Incluye armar, acoplar motor a bomba y ensayar en banco de prueba homologado</t>
  </si>
  <si>
    <t>Bomba: (Desarmar, limpiar ,revisar estado y cambiar kit de mantenimiento y mano de obra)</t>
  </si>
  <si>
    <r>
      <t>PRECIO DE LA CARPETA:</t>
    </r>
    <r>
      <rPr>
        <b/>
        <i/>
        <sz val="12"/>
        <rFont val="Arial"/>
        <family val="2"/>
      </rPr>
      <t xml:space="preserve">   $ 7,760,00.-</t>
    </r>
  </si>
  <si>
    <r>
      <t xml:space="preserve">APERTURA: </t>
    </r>
    <r>
      <rPr>
        <b/>
        <i/>
        <sz val="12"/>
        <rFont val="Arial"/>
        <family val="2"/>
      </rPr>
      <t xml:space="preserve"> día  de  de 2021 a las  Horas.-</t>
    </r>
  </si>
  <si>
    <t xml:space="preserve">      Licitación Publica   N° /2021 - Expte. N° 45196/2021</t>
  </si>
  <si>
    <t>Marca Grundfos  modelo SP 125-8</t>
  </si>
  <si>
    <t>Bomba: (desarmar, limpiar,revisar estado y mano de obra)</t>
  </si>
  <si>
    <t>Motor: MMS 8000 100 HP arranque estrella-triangulo</t>
  </si>
  <si>
    <t>(desarmar, limpiar, revisar estado y cambiar propilenglicol, cojinete axial, kit bujes, de carbon, limpieza de estator y mano de obra)</t>
  </si>
  <si>
    <t>Marca: Grundfos modelo SP 60-16</t>
  </si>
  <si>
    <t>Motor: MMS 6000 40 HP arranque estrella-triangulo</t>
  </si>
  <si>
    <t>(desarmar, limpiar, revisar estado y cambiar bobinado, propilinglicol, 36 m chicote, 30 m chicote de alimentacion de 1x10mm2 y mano de obra)</t>
  </si>
  <si>
    <t>Marca: Grundfos modelo SP 95-16</t>
  </si>
  <si>
    <t>(desarmar, limpiar, revisar estado y cambiar bobinado, propilinglicol, kit buje de  carbon, 36 m chicote de alimentacion 1x16mm2 y mano de obra)</t>
  </si>
  <si>
    <t>Marca: Grundfos modelo SP 77-11</t>
  </si>
  <si>
    <t>DETALLE</t>
  </si>
  <si>
    <t>UNIDAD</t>
  </si>
  <si>
    <t>ITEM</t>
  </si>
  <si>
    <t>CANTIDAD</t>
  </si>
  <si>
    <t>MONTO UNITARIO</t>
  </si>
  <si>
    <t>MONTO TOTAL</t>
  </si>
  <si>
    <r>
      <t>SELLADO</t>
    </r>
    <r>
      <rPr>
        <b/>
        <sz val="12"/>
        <rFont val="Arial"/>
        <family val="2"/>
      </rPr>
      <t>: cada Plla.de COTIZACIÓN (y oferta separada) según ordenanza tarifaria vigente.-</t>
    </r>
  </si>
  <si>
    <r>
      <t xml:space="preserve">PLAZO DE ENTREGA :                                                  </t>
    </r>
    <r>
      <rPr>
        <b/>
        <sz val="12"/>
        <rFont val="Arial"/>
        <family val="2"/>
      </rPr>
      <t>DÍAS.-</t>
    </r>
  </si>
  <si>
    <r>
      <t>LUGAR DE APERTURA:</t>
    </r>
    <r>
      <rPr>
        <b/>
        <sz val="12"/>
        <rFont val="Arial"/>
        <family val="2"/>
      </rPr>
      <t xml:space="preserve"> Subdirección de Licitaciones: Pescara N°190 Maipú (Mza.).-</t>
    </r>
  </si>
  <si>
    <r>
      <t>LUGAR DE ENTREGA:</t>
    </r>
    <r>
      <rPr>
        <b/>
        <sz val="12"/>
        <rFont val="Arial"/>
        <family val="2"/>
      </rPr>
      <t xml:space="preserve"> Subsecretaría de Servicios Publicos, Libre de Fletes y Gastos de Acarreo - Maipú.- </t>
    </r>
  </si>
  <si>
    <t xml:space="preserve">EL OFERENTE DEBERÁ DAR CUMPLIMIENTO AL PLIEGO DE CONDICIONES PARTICULARES </t>
  </si>
  <si>
    <t>Oferente: ..............................................................................................................................................................................................................</t>
  </si>
  <si>
    <t>Domicilio: ............................................................................................................................................................................................................</t>
  </si>
  <si>
    <t>Domicilio electrónico:………………………………………………………………………………………………………………………….</t>
  </si>
  <si>
    <r>
      <t>De conformidad al Pliego de Condiciones Generales adjuntos, sírvase cotizar la contratación de</t>
    </r>
    <r>
      <rPr>
        <b/>
        <i/>
        <sz val="12"/>
        <rFont val="Arial"/>
        <family val="2"/>
      </rPr>
      <t xml:space="preserve">“SERVICIO DE REPARACION DE EQUIPO DE BOMBEO", </t>
    </r>
    <r>
      <rPr>
        <i/>
        <sz val="12"/>
        <rFont val="Arial"/>
        <family val="2"/>
      </rPr>
      <t>destinado al mantenimiento de Perforaciones de Agua Potable:</t>
    </r>
  </si>
  <si>
    <t>REPARACION DE BOMBA</t>
  </si>
  <si>
    <t>Marca: Grundfos modelo CRE45-2</t>
  </si>
  <si>
    <t>Marca: Grundfos modelo CRE 15-03</t>
  </si>
  <si>
    <r>
      <rPr>
        <b/>
        <u/>
        <sz val="11"/>
        <color theme="1"/>
        <rFont val="Calibri"/>
        <family val="2"/>
        <scheme val="minor"/>
      </rPr>
      <t>Bomba</t>
    </r>
    <r>
      <rPr>
        <sz val="11"/>
        <color theme="1"/>
        <rFont val="Calibri"/>
        <family val="2"/>
        <scheme val="minor"/>
      </rPr>
      <t>: (Desarmar, limpiar, revisar estado de bomba, cambiar eje, kit de sello, kit de oring, kit de desgaste, bobinado, kit de rodamientos y Mano de Obra)</t>
    </r>
  </si>
  <si>
    <r>
      <rPr>
        <b/>
        <u/>
        <sz val="11"/>
        <color theme="1"/>
        <rFont val="Calibri"/>
        <family val="2"/>
        <scheme val="minor"/>
      </rPr>
      <t>Bomba</t>
    </r>
    <r>
      <rPr>
        <sz val="11"/>
        <color theme="1"/>
        <rFont val="Calibri"/>
        <family val="2"/>
        <scheme val="minor"/>
      </rPr>
      <t>: (Desarmar, limpiar, revisar estado de bomba, cambiar kit de sello,kit de desgaste, kit de oring, kit de rodamientos y mano de obra)</t>
    </r>
  </si>
  <si>
    <t>TOTAL:  …………………………………………………………………………………………………………………………………………</t>
  </si>
  <si>
    <r>
      <t>PRECIO DE LA CARPETA:</t>
    </r>
    <r>
      <rPr>
        <b/>
        <sz val="12"/>
        <rFont val="Arial"/>
        <family val="2"/>
      </rPr>
      <t xml:space="preserve"> $1.617,00.-</t>
    </r>
  </si>
  <si>
    <t>(Considerar días hábiles administrativos).-</t>
  </si>
  <si>
    <t>LICITACIÓN PÚBLICA N°137/2023- EXPTE. N°10014/2023.-</t>
  </si>
  <si>
    <t>MAIPU (Mza.), 03 de julio de 2023.-</t>
  </si>
  <si>
    <r>
      <t xml:space="preserve">APERTURA: </t>
    </r>
    <r>
      <rPr>
        <b/>
        <sz val="12"/>
        <rFont val="Arial"/>
        <family val="2"/>
      </rPr>
      <t xml:space="preserve"> día 12 de julio de 2023 a las 09:00 Horas.-</t>
    </r>
  </si>
</sst>
</file>

<file path=xl/styles.xml><?xml version="1.0" encoding="utf-8"?>
<styleSheet xmlns="http://schemas.openxmlformats.org/spreadsheetml/2006/main">
  <numFmts count="5">
    <numFmt numFmtId="44" formatCode="_ &quot;$&quot;\ * #,##0.00_ ;_ &quot;$&quot;\ * \-#,##0.00_ ;_ &quot;$&quot;\ * &quot;-&quot;??_ ;_ @_ "/>
    <numFmt numFmtId="43" formatCode="_ * #,##0.00_ ;_ * \-#,##0.00_ ;_ * &quot;-&quot;??_ ;_ @_ "/>
    <numFmt numFmtId="164" formatCode="[$$-2C0A]\ #,##0.00"/>
    <numFmt numFmtId="165" formatCode="_-&quot;$&quot;* #,##0.00_-;\-&quot;$&quot;* #,##0.00_-;_-&quot;$&quot;* &quot;-&quot;??_-;_-@_-"/>
    <numFmt numFmtId="166" formatCode="_-* #,##0.00\ _p_t_a_-;\-* #,##0.00\ _p_t_a_-;_-* &quot;-&quot;??\ _p_t_a_-;_-@_-"/>
  </numFmts>
  <fonts count="27">
    <font>
      <sz val="11"/>
      <color theme="1"/>
      <name val="Calibri"/>
      <family val="2"/>
      <scheme val="minor"/>
    </font>
    <font>
      <i/>
      <u/>
      <sz val="18"/>
      <name val="Arial Black"/>
      <family val="2"/>
    </font>
    <font>
      <b/>
      <i/>
      <sz val="12"/>
      <name val="Arial"/>
      <family val="2"/>
    </font>
    <font>
      <i/>
      <sz val="12"/>
      <name val="Arial"/>
      <family val="2"/>
    </font>
    <font>
      <b/>
      <i/>
      <sz val="20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i/>
      <u/>
      <sz val="12"/>
      <name val="Arial"/>
      <family val="2"/>
    </font>
    <font>
      <b/>
      <sz val="12"/>
      <color rgb="FF000000"/>
      <name val="Arial"/>
      <family val="2"/>
    </font>
    <font>
      <sz val="11"/>
      <color theme="1"/>
      <name val="Calibri"/>
      <family val="2"/>
      <scheme val="minor"/>
    </font>
    <font>
      <b/>
      <i/>
      <sz val="14"/>
      <name val="Arial"/>
      <family val="2"/>
    </font>
    <font>
      <i/>
      <sz val="7"/>
      <name val="Benguiat Frisky"/>
    </font>
    <font>
      <sz val="10"/>
      <name val="Arial"/>
      <family val="2"/>
    </font>
    <font>
      <sz val="6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Arial"/>
      <family val="2"/>
    </font>
    <font>
      <b/>
      <sz val="14"/>
      <name val="Arial"/>
      <family val="2"/>
    </font>
    <font>
      <sz val="24"/>
      <name val="Arial Black"/>
      <family val="2"/>
    </font>
    <font>
      <b/>
      <u/>
      <sz val="12"/>
      <name val="Arial"/>
      <family val="2"/>
    </font>
    <font>
      <b/>
      <u/>
      <sz val="14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59999389629810485"/>
        <bgColor indexed="64"/>
      </patternFill>
    </fill>
  </fills>
  <borders count="7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1"/>
      </left>
      <right style="medium">
        <color indexed="64"/>
      </right>
      <top style="medium">
        <color theme="1"/>
      </top>
      <bottom/>
      <diagonal/>
    </border>
    <border>
      <left style="medium">
        <color theme="1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theme="1"/>
      </right>
      <top/>
      <bottom/>
      <diagonal/>
    </border>
    <border>
      <left style="medium">
        <color theme="1"/>
      </left>
      <right style="medium">
        <color indexed="64"/>
      </right>
      <top/>
      <bottom style="medium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 style="medium">
        <color theme="1"/>
      </right>
      <top/>
      <bottom/>
      <diagonal/>
    </border>
    <border>
      <left style="medium">
        <color theme="1"/>
      </left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/>
      <diagonal/>
    </border>
    <border>
      <left style="medium">
        <color theme="1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theme="1"/>
      </top>
      <bottom/>
      <diagonal/>
    </border>
    <border>
      <left/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/>
      <right style="medium">
        <color theme="1"/>
      </right>
      <top/>
      <bottom/>
      <diagonal/>
    </border>
    <border>
      <left style="medium">
        <color theme="1"/>
      </left>
      <right/>
      <top/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 style="medium">
        <color indexed="64"/>
      </left>
      <right/>
      <top style="medium">
        <color theme="1"/>
      </top>
      <bottom/>
      <diagonal/>
    </border>
    <border>
      <left/>
      <right style="medium">
        <color indexed="64"/>
      </right>
      <top/>
      <bottom style="medium">
        <color theme="1"/>
      </bottom>
      <diagonal/>
    </border>
    <border>
      <left style="medium">
        <color indexed="64"/>
      </left>
      <right/>
      <top/>
      <bottom style="medium">
        <color theme="1"/>
      </bottom>
      <diagonal/>
    </border>
    <border>
      <left style="medium">
        <color indexed="64"/>
      </left>
      <right style="medium">
        <color theme="1"/>
      </right>
      <top style="medium">
        <color indexed="64"/>
      </top>
      <bottom/>
      <diagonal/>
    </border>
    <border>
      <left style="medium">
        <color theme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theme="1"/>
      </right>
      <top/>
      <bottom style="medium">
        <color indexed="64"/>
      </bottom>
      <diagonal/>
    </border>
    <border>
      <left style="medium">
        <color theme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theme="1"/>
      </left>
      <right/>
      <top style="medium">
        <color indexed="64"/>
      </top>
      <bottom/>
      <diagonal/>
    </border>
    <border>
      <left/>
      <right style="medium">
        <color theme="1"/>
      </right>
      <top style="medium">
        <color indexed="64"/>
      </top>
      <bottom/>
      <diagonal/>
    </border>
    <border>
      <left style="medium">
        <color theme="1"/>
      </left>
      <right/>
      <top/>
      <bottom style="medium">
        <color indexed="64"/>
      </bottom>
      <diagonal/>
    </border>
    <border>
      <left/>
      <right style="medium">
        <color theme="1"/>
      </right>
      <top/>
      <bottom style="medium">
        <color indexed="64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0" fontId="16" fillId="0" borderId="0" applyFont="0" applyFill="0" applyBorder="0" applyAlignment="0" applyProtection="0"/>
    <xf numFmtId="44" fontId="13" fillId="0" borderId="0" applyFont="0" applyFill="0" applyBorder="0" applyAlignment="0" applyProtection="0"/>
    <xf numFmtId="9" fontId="13" fillId="0" borderId="0" applyFont="0" applyFill="0" applyBorder="0" applyAlignment="0" applyProtection="0"/>
  </cellStyleXfs>
  <cellXfs count="394">
    <xf numFmtId="0" fontId="0" fillId="0" borderId="0" xfId="0"/>
    <xf numFmtId="0" fontId="7" fillId="0" borderId="0" xfId="0" applyFont="1" applyFill="1" applyBorder="1"/>
    <xf numFmtId="0" fontId="8" fillId="0" borderId="0" xfId="0" applyFont="1" applyFill="1" applyBorder="1"/>
    <xf numFmtId="0" fontId="7" fillId="0" borderId="5" xfId="0" applyFont="1" applyFill="1" applyBorder="1"/>
    <xf numFmtId="0" fontId="8" fillId="0" borderId="16" xfId="0" applyFont="1" applyFill="1" applyBorder="1"/>
    <xf numFmtId="0" fontId="5" fillId="0" borderId="0" xfId="0" applyFont="1" applyBorder="1"/>
    <xf numFmtId="0" fontId="5" fillId="0" borderId="0" xfId="0" applyFont="1"/>
    <xf numFmtId="0" fontId="7" fillId="0" borderId="0" xfId="0" applyFont="1"/>
    <xf numFmtId="0" fontId="7" fillId="0" borderId="0" xfId="0" applyFont="1" applyBorder="1"/>
    <xf numFmtId="0" fontId="7" fillId="0" borderId="0" xfId="0" applyFont="1" applyAlignment="1" applyProtection="1">
      <alignment horizontal="center"/>
    </xf>
    <xf numFmtId="0" fontId="2" fillId="4" borderId="0" xfId="0" applyFont="1" applyFill="1" applyBorder="1" applyAlignment="1" applyProtection="1">
      <alignment horizontal="center" vertical="center" wrapText="1"/>
    </xf>
    <xf numFmtId="0" fontId="0" fillId="0" borderId="0" xfId="0" applyAlignment="1"/>
    <xf numFmtId="0" fontId="14" fillId="0" borderId="0" xfId="0" applyFont="1" applyAlignment="1"/>
    <xf numFmtId="0" fontId="0" fillId="0" borderId="0" xfId="0" applyFill="1"/>
    <xf numFmtId="0" fontId="15" fillId="0" borderId="0" xfId="0" applyFont="1" applyBorder="1" applyAlignment="1">
      <alignment horizontal="center"/>
    </xf>
    <xf numFmtId="0" fontId="14" fillId="0" borderId="0" xfId="0" applyFont="1" applyAlignment="1">
      <alignment horizontal="left"/>
    </xf>
    <xf numFmtId="166" fontId="15" fillId="0" borderId="0" xfId="2" applyNumberFormat="1" applyFont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0" fillId="0" borderId="20" xfId="0" applyFill="1" applyBorder="1" applyAlignment="1">
      <alignment horizontal="center"/>
    </xf>
    <xf numFmtId="0" fontId="0" fillId="0" borderId="21" xfId="0" applyFill="1" applyBorder="1" applyAlignment="1">
      <alignment horizontal="center"/>
    </xf>
    <xf numFmtId="0" fontId="0" fillId="0" borderId="28" xfId="0" applyFill="1" applyBorder="1" applyAlignment="1">
      <alignment horizontal="center"/>
    </xf>
    <xf numFmtId="0" fontId="0" fillId="0" borderId="29" xfId="0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0" fillId="0" borderId="31" xfId="0" applyFill="1" applyBorder="1" applyAlignment="1">
      <alignment horizontal="center"/>
    </xf>
    <xf numFmtId="0" fontId="0" fillId="0" borderId="32" xfId="0" applyFill="1" applyBorder="1" applyAlignment="1">
      <alignment horizontal="center"/>
    </xf>
    <xf numFmtId="0" fontId="0" fillId="0" borderId="33" xfId="0" applyFill="1" applyBorder="1" applyAlignment="1">
      <alignment horizontal="center"/>
    </xf>
    <xf numFmtId="0" fontId="0" fillId="0" borderId="34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0" borderId="35" xfId="0" applyFill="1" applyBorder="1" applyAlignment="1">
      <alignment horizontal="center"/>
    </xf>
    <xf numFmtId="0" fontId="0" fillId="0" borderId="36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37" xfId="0" applyFill="1" applyBorder="1"/>
    <xf numFmtId="0" fontId="0" fillId="0" borderId="38" xfId="0" applyFill="1" applyBorder="1"/>
    <xf numFmtId="0" fontId="0" fillId="0" borderId="39" xfId="0" applyFill="1" applyBorder="1"/>
    <xf numFmtId="0" fontId="0" fillId="0" borderId="40" xfId="0" applyFill="1" applyBorder="1"/>
    <xf numFmtId="0" fontId="0" fillId="0" borderId="41" xfId="0" applyFill="1" applyBorder="1"/>
    <xf numFmtId="0" fontId="0" fillId="0" borderId="42" xfId="0" applyFill="1" applyBorder="1"/>
    <xf numFmtId="0" fontId="0" fillId="0" borderId="37" xfId="0" applyFill="1" applyBorder="1" applyAlignment="1">
      <alignment horizontal="center"/>
    </xf>
    <xf numFmtId="0" fontId="0" fillId="0" borderId="43" xfId="0" applyBorder="1" applyAlignment="1">
      <alignment horizontal="center"/>
    </xf>
    <xf numFmtId="4" fontId="16" fillId="0" borderId="37" xfId="1" applyNumberFormat="1" applyFont="1" applyFill="1" applyBorder="1" applyAlignment="1">
      <alignment horizontal="center"/>
    </xf>
    <xf numFmtId="4" fontId="16" fillId="0" borderId="39" xfId="1" applyNumberFormat="1" applyFont="1" applyFill="1" applyBorder="1" applyAlignment="1">
      <alignment horizontal="center"/>
    </xf>
    <xf numFmtId="4" fontId="16" fillId="6" borderId="39" xfId="1" applyNumberFormat="1" applyFont="1" applyFill="1" applyBorder="1" applyAlignment="1">
      <alignment horizontal="center"/>
    </xf>
    <xf numFmtId="4" fontId="16" fillId="0" borderId="41" xfId="1" applyNumberFormat="1" applyFont="1" applyFill="1" applyBorder="1"/>
    <xf numFmtId="4" fontId="16" fillId="0" borderId="42" xfId="1" applyNumberFormat="1" applyFont="1" applyFill="1" applyBorder="1"/>
    <xf numFmtId="4" fontId="16" fillId="0" borderId="41" xfId="1" applyNumberFormat="1" applyFont="1" applyFill="1" applyBorder="1" applyAlignment="1">
      <alignment horizontal="center"/>
    </xf>
    <xf numFmtId="4" fontId="16" fillId="6" borderId="41" xfId="1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4" fontId="16" fillId="0" borderId="11" xfId="0" applyNumberFormat="1" applyFont="1" applyFill="1" applyBorder="1"/>
    <xf numFmtId="4" fontId="6" fillId="7" borderId="15" xfId="0" applyNumberFormat="1" applyFont="1" applyFill="1" applyBorder="1"/>
    <xf numFmtId="4" fontId="6" fillId="7" borderId="10" xfId="0" applyNumberFormat="1" applyFont="1" applyFill="1" applyBorder="1"/>
    <xf numFmtId="4" fontId="16" fillId="0" borderId="16" xfId="0" applyNumberFormat="1" applyFont="1" applyFill="1" applyBorder="1" applyAlignment="1">
      <alignment horizontal="left"/>
    </xf>
    <xf numFmtId="4" fontId="6" fillId="0" borderId="11" xfId="0" applyNumberFormat="1" applyFont="1" applyFill="1" applyBorder="1"/>
    <xf numFmtId="4" fontId="6" fillId="0" borderId="0" xfId="0" applyNumberFormat="1" applyFont="1" applyFill="1" applyBorder="1"/>
    <xf numFmtId="4" fontId="6" fillId="0" borderId="15" xfId="0" applyNumberFormat="1" applyFont="1" applyFill="1" applyBorder="1"/>
    <xf numFmtId="4" fontId="6" fillId="8" borderId="15" xfId="0" applyNumberFormat="1" applyFont="1" applyFill="1" applyBorder="1"/>
    <xf numFmtId="4" fontId="0" fillId="0" borderId="11" xfId="0" applyNumberFormat="1" applyFill="1" applyBorder="1"/>
    <xf numFmtId="0" fontId="0" fillId="6" borderId="0" xfId="0" applyFill="1"/>
    <xf numFmtId="4" fontId="13" fillId="0" borderId="0" xfId="1" applyNumberFormat="1" applyFont="1"/>
    <xf numFmtId="4" fontId="13" fillId="0" borderId="0" xfId="1" applyNumberFormat="1" applyFont="1" applyFill="1"/>
    <xf numFmtId="4" fontId="17" fillId="9" borderId="0" xfId="1" applyNumberFormat="1" applyFont="1" applyFill="1"/>
    <xf numFmtId="0" fontId="18" fillId="10" borderId="0" xfId="0" applyFont="1" applyFill="1"/>
    <xf numFmtId="0" fontId="17" fillId="9" borderId="0" xfId="0" applyFont="1" applyFill="1"/>
    <xf numFmtId="0" fontId="16" fillId="0" borderId="0" xfId="0" applyFont="1"/>
    <xf numFmtId="4" fontId="0" fillId="0" borderId="0" xfId="0" applyNumberFormat="1"/>
    <xf numFmtId="0" fontId="19" fillId="0" borderId="0" xfId="0" applyFont="1"/>
    <xf numFmtId="43" fontId="0" fillId="0" borderId="0" xfId="1" applyFont="1"/>
    <xf numFmtId="0" fontId="8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left" wrapText="1"/>
    </xf>
    <xf numFmtId="0" fontId="20" fillId="0" borderId="0" xfId="0" applyFont="1"/>
    <xf numFmtId="0" fontId="6" fillId="0" borderId="51" xfId="0" applyFont="1" applyFill="1" applyBorder="1"/>
    <xf numFmtId="0" fontId="7" fillId="0" borderId="54" xfId="0" applyFont="1" applyFill="1" applyBorder="1"/>
    <xf numFmtId="0" fontId="7" fillId="0" borderId="55" xfId="0" applyFont="1" applyFill="1" applyBorder="1"/>
    <xf numFmtId="0" fontId="8" fillId="0" borderId="52" xfId="0" applyFont="1" applyFill="1" applyBorder="1"/>
    <xf numFmtId="0" fontId="8" fillId="0" borderId="56" xfId="0" applyFont="1" applyFill="1" applyBorder="1"/>
    <xf numFmtId="0" fontId="8" fillId="0" borderId="56" xfId="0" applyFont="1" applyFill="1" applyBorder="1" applyAlignment="1">
      <alignment horizontal="left"/>
    </xf>
    <xf numFmtId="0" fontId="9" fillId="0" borderId="56" xfId="0" applyFont="1" applyFill="1" applyBorder="1" applyAlignment="1">
      <alignment horizontal="left" wrapText="1"/>
    </xf>
    <xf numFmtId="0" fontId="0" fillId="0" borderId="54" xfId="0" applyBorder="1"/>
    <xf numFmtId="0" fontId="0" fillId="0" borderId="55" xfId="0" applyBorder="1"/>
    <xf numFmtId="0" fontId="6" fillId="0" borderId="52" xfId="0" applyFont="1" applyFill="1" applyBorder="1"/>
    <xf numFmtId="0" fontId="7" fillId="0" borderId="56" xfId="0" applyFont="1" applyFill="1" applyBorder="1"/>
    <xf numFmtId="0" fontId="7" fillId="3" borderId="9" xfId="0" applyFont="1" applyFill="1" applyBorder="1" applyAlignment="1">
      <alignment horizontal="right"/>
    </xf>
    <xf numFmtId="0" fontId="5" fillId="3" borderId="8" xfId="0" applyFont="1" applyFill="1" applyBorder="1"/>
    <xf numFmtId="0" fontId="5" fillId="3" borderId="9" xfId="0" applyFont="1" applyFill="1" applyBorder="1"/>
    <xf numFmtId="165" fontId="7" fillId="2" borderId="15" xfId="0" applyNumberFormat="1" applyFont="1" applyFill="1" applyBorder="1"/>
    <xf numFmtId="0" fontId="9" fillId="0" borderId="54" xfId="0" applyFont="1" applyFill="1" applyBorder="1" applyAlignment="1">
      <alignment horizontal="left" wrapText="1"/>
    </xf>
    <xf numFmtId="0" fontId="9" fillId="0" borderId="55" xfId="0" applyFont="1" applyFill="1" applyBorder="1" applyAlignment="1">
      <alignment horizontal="left" wrapText="1"/>
    </xf>
    <xf numFmtId="0" fontId="9" fillId="0" borderId="57" xfId="0" applyFont="1" applyFill="1" applyBorder="1" applyAlignment="1">
      <alignment horizontal="left" wrapText="1"/>
    </xf>
    <xf numFmtId="0" fontId="9" fillId="0" borderId="58" xfId="0" applyFont="1" applyFill="1" applyBorder="1" applyAlignment="1">
      <alignment horizontal="left" wrapText="1"/>
    </xf>
    <xf numFmtId="0" fontId="9" fillId="0" borderId="59" xfId="0" applyFont="1" applyFill="1" applyBorder="1" applyAlignment="1">
      <alignment horizontal="left" wrapText="1"/>
    </xf>
    <xf numFmtId="0" fontId="9" fillId="0" borderId="54" xfId="0" applyFont="1" applyFill="1" applyBorder="1" applyAlignment="1">
      <alignment wrapText="1"/>
    </xf>
    <xf numFmtId="0" fontId="9" fillId="0" borderId="55" xfId="0" applyFont="1" applyFill="1" applyBorder="1" applyAlignment="1">
      <alignment wrapText="1"/>
    </xf>
    <xf numFmtId="0" fontId="0" fillId="0" borderId="43" xfId="0" applyBorder="1" applyAlignment="1">
      <alignment horizontal="center"/>
    </xf>
    <xf numFmtId="0" fontId="8" fillId="0" borderId="0" xfId="0" applyFont="1" applyFill="1" applyBorder="1" applyAlignment="1">
      <alignment horizontal="left"/>
    </xf>
    <xf numFmtId="0" fontId="9" fillId="0" borderId="52" xfId="0" applyFont="1" applyFill="1" applyBorder="1" applyAlignment="1">
      <alignment horizontal="left"/>
    </xf>
    <xf numFmtId="44" fontId="0" fillId="0" borderId="0" xfId="3" applyFont="1"/>
    <xf numFmtId="2" fontId="0" fillId="0" borderId="0" xfId="0" applyNumberFormat="1"/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0" fontId="9" fillId="0" borderId="0" xfId="0" applyFont="1" applyFill="1" applyBorder="1" applyAlignment="1">
      <alignment horizontal="left" vertical="top"/>
    </xf>
    <xf numFmtId="0" fontId="8" fillId="0" borderId="0" xfId="0" applyFont="1" applyFill="1" applyBorder="1" applyAlignment="1">
      <alignment horizontal="left" vertical="top"/>
    </xf>
    <xf numFmtId="0" fontId="6" fillId="0" borderId="4" xfId="0" applyFont="1" applyFill="1" applyBorder="1"/>
    <xf numFmtId="0" fontId="7" fillId="0" borderId="7" xfId="0" applyFont="1" applyFill="1" applyBorder="1"/>
    <xf numFmtId="0" fontId="9" fillId="0" borderId="5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left" wrapText="1"/>
    </xf>
    <xf numFmtId="0" fontId="8" fillId="0" borderId="11" xfId="0" applyFont="1" applyFill="1" applyBorder="1"/>
    <xf numFmtId="0" fontId="8" fillId="0" borderId="52" xfId="0" applyFont="1" applyFill="1" applyBorder="1" applyAlignment="1">
      <alignment horizontal="left" vertical="top"/>
    </xf>
    <xf numFmtId="0" fontId="8" fillId="0" borderId="8" xfId="0" applyFont="1" applyFill="1" applyBorder="1" applyAlignment="1">
      <alignment horizontal="left" vertical="top"/>
    </xf>
    <xf numFmtId="0" fontId="9" fillId="0" borderId="9" xfId="0" applyFont="1" applyFill="1" applyBorder="1" applyAlignment="1">
      <alignment horizontal="left"/>
    </xf>
    <xf numFmtId="0" fontId="9" fillId="0" borderId="17" xfId="0" applyFont="1" applyFill="1" applyBorder="1" applyAlignment="1">
      <alignment horizontal="left"/>
    </xf>
    <xf numFmtId="49" fontId="3" fillId="0" borderId="0" xfId="0" applyNumberFormat="1" applyFont="1" applyBorder="1" applyAlignment="1" applyProtection="1">
      <alignment horizontal="left" wrapText="1"/>
    </xf>
    <xf numFmtId="0" fontId="6" fillId="6" borderId="54" xfId="0" applyFont="1" applyFill="1" applyBorder="1"/>
    <xf numFmtId="0" fontId="7" fillId="6" borderId="54" xfId="0" applyFont="1" applyFill="1" applyBorder="1"/>
    <xf numFmtId="0" fontId="7" fillId="6" borderId="55" xfId="0" applyFont="1" applyFill="1" applyBorder="1"/>
    <xf numFmtId="0" fontId="8" fillId="6" borderId="0" xfId="0" applyFont="1" applyFill="1" applyBorder="1"/>
    <xf numFmtId="0" fontId="8" fillId="6" borderId="56" xfId="0" applyFont="1" applyFill="1" applyBorder="1"/>
    <xf numFmtId="0" fontId="8" fillId="6" borderId="56" xfId="0" applyFont="1" applyFill="1" applyBorder="1" applyAlignment="1">
      <alignment wrapText="1"/>
    </xf>
    <xf numFmtId="0" fontId="8" fillId="6" borderId="0" xfId="0" applyFont="1" applyFill="1" applyBorder="1" applyAlignment="1">
      <alignment horizontal="left"/>
    </xf>
    <xf numFmtId="0" fontId="8" fillId="6" borderId="56" xfId="0" applyFont="1" applyFill="1" applyBorder="1" applyAlignment="1">
      <alignment horizontal="left"/>
    </xf>
    <xf numFmtId="0" fontId="6" fillId="6" borderId="51" xfId="0" applyFont="1" applyFill="1" applyBorder="1"/>
    <xf numFmtId="0" fontId="8" fillId="6" borderId="52" xfId="0" applyFont="1" applyFill="1" applyBorder="1"/>
    <xf numFmtId="0" fontId="8" fillId="6" borderId="52" xfId="0" applyFont="1" applyFill="1" applyBorder="1" applyAlignment="1">
      <alignment horizontal="left" vertical="top"/>
    </xf>
    <xf numFmtId="0" fontId="9" fillId="6" borderId="0" xfId="0" applyFont="1" applyFill="1" applyBorder="1" applyAlignment="1">
      <alignment horizontal="left"/>
    </xf>
    <xf numFmtId="0" fontId="9" fillId="6" borderId="56" xfId="0" applyFont="1" applyFill="1" applyBorder="1" applyAlignment="1">
      <alignment horizontal="left"/>
    </xf>
    <xf numFmtId="0" fontId="5" fillId="6" borderId="4" xfId="0" applyFont="1" applyFill="1" applyBorder="1" applyAlignment="1">
      <alignment horizontal="center"/>
    </xf>
    <xf numFmtId="0" fontId="5" fillId="6" borderId="4" xfId="0" applyFont="1" applyFill="1" applyBorder="1" applyAlignment="1">
      <alignment horizontal="centerContinuous"/>
    </xf>
    <xf numFmtId="0" fontId="5" fillId="6" borderId="5" xfId="0" applyFont="1" applyFill="1" applyBorder="1" applyAlignment="1">
      <alignment horizontal="centerContinuous"/>
    </xf>
    <xf numFmtId="0" fontId="5" fillId="6" borderId="6" xfId="0" applyFont="1" applyFill="1" applyBorder="1" applyAlignment="1">
      <alignment horizontal="center"/>
    </xf>
    <xf numFmtId="0" fontId="5" fillId="6" borderId="11" xfId="0" applyFont="1" applyFill="1" applyBorder="1"/>
    <xf numFmtId="0" fontId="5" fillId="6" borderId="8" xfId="0" applyFont="1" applyFill="1" applyBorder="1"/>
    <xf numFmtId="0" fontId="5" fillId="6" borderId="9" xfId="0" applyFont="1" applyFill="1" applyBorder="1"/>
    <xf numFmtId="0" fontId="5" fillId="6" borderId="12" xfId="0" applyFont="1" applyFill="1" applyBorder="1" applyAlignment="1">
      <alignment horizontal="center"/>
    </xf>
    <xf numFmtId="0" fontId="5" fillId="6" borderId="13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center"/>
    </xf>
    <xf numFmtId="0" fontId="6" fillId="0" borderId="52" xfId="0" applyFont="1" applyFill="1" applyBorder="1" applyAlignment="1"/>
    <xf numFmtId="0" fontId="6" fillId="0" borderId="0" xfId="0" applyFont="1" applyFill="1" applyBorder="1" applyAlignment="1"/>
    <xf numFmtId="0" fontId="6" fillId="0" borderId="56" xfId="0" applyFont="1" applyFill="1" applyBorder="1" applyAlignment="1"/>
    <xf numFmtId="0" fontId="6" fillId="0" borderId="72" xfId="0" applyFont="1" applyFill="1" applyBorder="1" applyAlignment="1"/>
    <xf numFmtId="0" fontId="6" fillId="0" borderId="9" xfId="0" applyFont="1" applyFill="1" applyBorder="1" applyAlignment="1"/>
    <xf numFmtId="0" fontId="6" fillId="0" borderId="73" xfId="0" applyFont="1" applyFill="1" applyBorder="1" applyAlignment="1"/>
    <xf numFmtId="49" fontId="3" fillId="0" borderId="0" xfId="0" applyNumberFormat="1" applyFont="1" applyBorder="1" applyAlignment="1" applyProtection="1">
      <alignment wrapText="1"/>
    </xf>
    <xf numFmtId="49" fontId="22" fillId="0" borderId="10" xfId="0" applyNumberFormat="1" applyFont="1" applyBorder="1" applyAlignment="1" applyProtection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49" fontId="22" fillId="0" borderId="13" xfId="0" applyNumberFormat="1" applyFont="1" applyBorder="1" applyAlignment="1" applyProtection="1">
      <alignment horizontal="center" vertical="center" wrapText="1"/>
    </xf>
    <xf numFmtId="0" fontId="0" fillId="0" borderId="0" xfId="0" applyProtection="1"/>
    <xf numFmtId="0" fontId="20" fillId="11" borderId="67" xfId="0" applyFont="1" applyFill="1" applyBorder="1" applyProtection="1"/>
    <xf numFmtId="0" fontId="20" fillId="0" borderId="42" xfId="0" applyFont="1" applyBorder="1" applyProtection="1"/>
    <xf numFmtId="0" fontId="7" fillId="0" borderId="0" xfId="0" applyFont="1" applyBorder="1" applyProtection="1"/>
    <xf numFmtId="0" fontId="0" fillId="0" borderId="0" xfId="0" applyFont="1" applyAlignment="1" applyProtection="1"/>
    <xf numFmtId="164" fontId="0" fillId="0" borderId="10" xfId="0" applyNumberFormat="1" applyBorder="1" applyProtection="1">
      <protection locked="0"/>
    </xf>
    <xf numFmtId="0" fontId="0" fillId="0" borderId="42" xfId="0" applyBorder="1" applyAlignment="1" applyProtection="1">
      <alignment wrapText="1"/>
    </xf>
    <xf numFmtId="0" fontId="2" fillId="0" borderId="0" xfId="0" applyFont="1" applyAlignment="1" applyProtection="1">
      <alignment horizontal="left" wrapText="1"/>
    </xf>
    <xf numFmtId="0" fontId="8" fillId="0" borderId="48" xfId="0" applyFont="1" applyFill="1" applyBorder="1" applyAlignment="1">
      <alignment horizontal="center" vertical="center"/>
    </xf>
    <xf numFmtId="0" fontId="8" fillId="0" borderId="49" xfId="0" applyFont="1" applyFill="1" applyBorder="1" applyAlignment="1">
      <alignment horizontal="center" vertical="center"/>
    </xf>
    <xf numFmtId="0" fontId="8" fillId="0" borderId="50" xfId="0" applyFont="1" applyFill="1" applyBorder="1" applyAlignment="1">
      <alignment horizontal="center" vertical="center"/>
    </xf>
    <xf numFmtId="0" fontId="11" fillId="0" borderId="0" xfId="0" applyFont="1" applyBorder="1" applyAlignment="1" applyProtection="1">
      <alignment horizontal="left" wrapText="1"/>
    </xf>
    <xf numFmtId="0" fontId="11" fillId="0" borderId="0" xfId="0" applyFont="1" applyBorder="1" applyAlignment="1" applyProtection="1">
      <alignment vertical="center" wrapText="1"/>
    </xf>
    <xf numFmtId="0" fontId="11" fillId="4" borderId="0" xfId="0" applyFont="1" applyFill="1" applyBorder="1" applyAlignment="1" applyProtection="1">
      <alignment vertical="center" wrapText="1"/>
    </xf>
    <xf numFmtId="0" fontId="11" fillId="0" borderId="0" xfId="0" applyFont="1" applyAlignment="1" applyProtection="1">
      <alignment vertical="center" wrapText="1"/>
      <protection locked="0"/>
    </xf>
    <xf numFmtId="0" fontId="11" fillId="0" borderId="0" xfId="0" applyFont="1" applyBorder="1" applyAlignment="1" applyProtection="1">
      <alignment horizontal="center"/>
    </xf>
    <xf numFmtId="0" fontId="7" fillId="0" borderId="0" xfId="0" applyFont="1" applyAlignment="1" applyProtection="1">
      <alignment horizontal="center"/>
    </xf>
    <xf numFmtId="0" fontId="12" fillId="0" borderId="0" xfId="0" applyFont="1" applyAlignment="1" applyProtection="1">
      <alignment horizontal="center" vertical="top" wrapText="1"/>
    </xf>
    <xf numFmtId="0" fontId="2" fillId="4" borderId="0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>
      <alignment horizontal="left" wrapText="1"/>
    </xf>
    <xf numFmtId="0" fontId="8" fillId="0" borderId="16" xfId="0" applyFont="1" applyFill="1" applyBorder="1" applyAlignment="1">
      <alignment horizontal="left" wrapText="1"/>
    </xf>
    <xf numFmtId="0" fontId="9" fillId="0" borderId="52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left" wrapText="1"/>
    </xf>
    <xf numFmtId="0" fontId="9" fillId="0" borderId="56" xfId="0" applyFont="1" applyFill="1" applyBorder="1" applyAlignment="1">
      <alignment horizontal="left" wrapText="1"/>
    </xf>
    <xf numFmtId="0" fontId="9" fillId="0" borderId="11" xfId="0" applyFont="1" applyFill="1" applyBorder="1" applyAlignment="1">
      <alignment horizontal="left" wrapText="1"/>
    </xf>
    <xf numFmtId="0" fontId="9" fillId="0" borderId="16" xfId="0" applyFont="1" applyFill="1" applyBorder="1" applyAlignment="1">
      <alignment horizontal="left" wrapText="1"/>
    </xf>
    <xf numFmtId="0" fontId="8" fillId="0" borderId="11" xfId="0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horizontal="left" vertical="top"/>
    </xf>
    <xf numFmtId="0" fontId="9" fillId="0" borderId="16" xfId="0" applyFont="1" applyFill="1" applyBorder="1" applyAlignment="1">
      <alignment horizontal="left" vertical="top"/>
    </xf>
    <xf numFmtId="0" fontId="8" fillId="0" borderId="8" xfId="0" applyFont="1" applyFill="1" applyBorder="1" applyAlignment="1">
      <alignment horizontal="left" vertical="top"/>
    </xf>
    <xf numFmtId="0" fontId="8" fillId="0" borderId="9" xfId="0" applyFont="1" applyFill="1" applyBorder="1" applyAlignment="1">
      <alignment horizontal="left" vertical="top"/>
    </xf>
    <xf numFmtId="0" fontId="8" fillId="0" borderId="17" xfId="0" applyFont="1" applyFill="1" applyBorder="1" applyAlignment="1">
      <alignment horizontal="left" vertical="top"/>
    </xf>
    <xf numFmtId="0" fontId="8" fillId="0" borderId="53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8" fillId="0" borderId="52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8" fillId="0" borderId="56" xfId="0" applyFont="1" applyFill="1" applyBorder="1" applyAlignment="1">
      <alignment horizontal="left"/>
    </xf>
    <xf numFmtId="0" fontId="10" fillId="0" borderId="55" xfId="0" applyFont="1" applyFill="1" applyBorder="1" applyAlignment="1">
      <alignment horizontal="center" vertical="center"/>
    </xf>
    <xf numFmtId="0" fontId="10" fillId="0" borderId="56" xfId="0" applyFont="1" applyFill="1" applyBorder="1" applyAlignment="1">
      <alignment horizontal="center" vertical="center"/>
    </xf>
    <xf numFmtId="0" fontId="10" fillId="0" borderId="59" xfId="0" applyFont="1" applyFill="1" applyBorder="1" applyAlignment="1">
      <alignment horizontal="center" vertical="center"/>
    </xf>
    <xf numFmtId="0" fontId="10" fillId="0" borderId="50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6" borderId="51" xfId="0" applyFont="1" applyFill="1" applyBorder="1" applyAlignment="1">
      <alignment horizontal="center" vertical="center"/>
    </xf>
    <xf numFmtId="0" fontId="6" fillId="6" borderId="52" xfId="0" applyFont="1" applyFill="1" applyBorder="1" applyAlignment="1">
      <alignment horizontal="center" vertical="center"/>
    </xf>
    <xf numFmtId="0" fontId="8" fillId="0" borderId="51" xfId="0" applyFont="1" applyFill="1" applyBorder="1" applyAlignment="1">
      <alignment horizontal="center" vertical="center"/>
    </xf>
    <xf numFmtId="0" fontId="8" fillId="0" borderId="52" xfId="0" applyFont="1" applyFill="1" applyBorder="1" applyAlignment="1">
      <alignment horizontal="center" vertical="center"/>
    </xf>
    <xf numFmtId="0" fontId="8" fillId="0" borderId="52" xfId="0" applyFont="1" applyFill="1" applyBorder="1" applyAlignment="1">
      <alignment horizontal="left" wrapText="1"/>
    </xf>
    <xf numFmtId="0" fontId="8" fillId="0" borderId="56" xfId="0" applyFont="1" applyFill="1" applyBorder="1" applyAlignment="1">
      <alignment horizontal="left" wrapText="1"/>
    </xf>
    <xf numFmtId="0" fontId="8" fillId="0" borderId="11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left"/>
    </xf>
    <xf numFmtId="0" fontId="9" fillId="0" borderId="56" xfId="0" applyFont="1" applyFill="1" applyBorder="1" applyAlignment="1">
      <alignment horizontal="left"/>
    </xf>
    <xf numFmtId="0" fontId="8" fillId="0" borderId="54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44" xfId="0" applyFont="1" applyFill="1" applyBorder="1" applyAlignment="1">
      <alignment horizontal="center" vertical="center"/>
    </xf>
    <xf numFmtId="0" fontId="8" fillId="0" borderId="45" xfId="0" applyFont="1" applyFill="1" applyBorder="1" applyAlignment="1">
      <alignment horizontal="center" vertical="center"/>
    </xf>
    <xf numFmtId="0" fontId="8" fillId="0" borderId="47" xfId="0" applyFont="1" applyFill="1" applyBorder="1" applyAlignment="1">
      <alignment horizontal="center" vertical="center"/>
    </xf>
    <xf numFmtId="0" fontId="8" fillId="0" borderId="60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62" xfId="0" applyFont="1" applyFill="1" applyBorder="1" applyAlignment="1">
      <alignment horizontal="center" vertical="center"/>
    </xf>
    <xf numFmtId="0" fontId="9" fillId="0" borderId="52" xfId="0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horizontal="left" vertical="top" wrapText="1"/>
    </xf>
    <xf numFmtId="0" fontId="9" fillId="0" borderId="56" xfId="0" applyFont="1" applyFill="1" applyBorder="1" applyAlignment="1">
      <alignment horizontal="left" vertical="top" wrapText="1"/>
    </xf>
    <xf numFmtId="0" fontId="8" fillId="0" borderId="11" xfId="0" applyFont="1" applyFill="1" applyBorder="1" applyAlignment="1">
      <alignment horizontal="left"/>
    </xf>
    <xf numFmtId="0" fontId="8" fillId="0" borderId="16" xfId="0" applyFont="1" applyFill="1" applyBorder="1" applyAlignment="1">
      <alignment horizontal="left"/>
    </xf>
    <xf numFmtId="0" fontId="8" fillId="6" borderId="48" xfId="0" applyFont="1" applyFill="1" applyBorder="1" applyAlignment="1">
      <alignment horizontal="center" vertical="center"/>
    </xf>
    <xf numFmtId="0" fontId="8" fillId="6" borderId="49" xfId="0" applyFont="1" applyFill="1" applyBorder="1" applyAlignment="1">
      <alignment horizontal="center" vertical="center"/>
    </xf>
    <xf numFmtId="0" fontId="10" fillId="0" borderId="48" xfId="0" applyFont="1" applyFill="1" applyBorder="1" applyAlignment="1">
      <alignment horizontal="center" vertical="center"/>
    </xf>
    <xf numFmtId="0" fontId="10" fillId="0" borderId="49" xfId="0" applyFont="1" applyFill="1" applyBorder="1" applyAlignment="1">
      <alignment horizontal="center" vertical="center"/>
    </xf>
    <xf numFmtId="0" fontId="5" fillId="0" borderId="55" xfId="0" applyFont="1" applyFill="1" applyBorder="1" applyAlignment="1">
      <alignment horizontal="center" vertical="center"/>
    </xf>
    <xf numFmtId="0" fontId="5" fillId="0" borderId="56" xfId="0" applyFont="1" applyFill="1" applyBorder="1" applyAlignment="1">
      <alignment horizontal="center" vertical="center"/>
    </xf>
    <xf numFmtId="164" fontId="5" fillId="0" borderId="48" xfId="0" applyNumberFormat="1" applyFont="1" applyFill="1" applyBorder="1" applyAlignment="1">
      <alignment vertical="center"/>
    </xf>
    <xf numFmtId="164" fontId="5" fillId="0" borderId="49" xfId="0" applyNumberFormat="1" applyFont="1" applyFill="1" applyBorder="1" applyAlignment="1">
      <alignment vertical="center"/>
    </xf>
    <xf numFmtId="0" fontId="5" fillId="0" borderId="48" xfId="0" applyFont="1" applyFill="1" applyBorder="1" applyAlignment="1">
      <alignment horizontal="center" vertical="center"/>
    </xf>
    <xf numFmtId="0" fontId="5" fillId="0" borderId="49" xfId="0" applyFont="1" applyFill="1" applyBorder="1" applyAlignment="1">
      <alignment horizontal="center" vertical="center"/>
    </xf>
    <xf numFmtId="0" fontId="6" fillId="6" borderId="13" xfId="0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5" fillId="6" borderId="51" xfId="0" applyFont="1" applyFill="1" applyBorder="1" applyAlignment="1">
      <alignment horizontal="center" vertical="center"/>
    </xf>
    <xf numFmtId="0" fontId="5" fillId="6" borderId="52" xfId="0" applyFont="1" applyFill="1" applyBorder="1" applyAlignment="1">
      <alignment horizontal="center" vertical="center"/>
    </xf>
    <xf numFmtId="0" fontId="8" fillId="6" borderId="56" xfId="0" applyFont="1" applyFill="1" applyBorder="1" applyAlignment="1">
      <alignment horizontal="center" vertical="center"/>
    </xf>
    <xf numFmtId="0" fontId="8" fillId="6" borderId="62" xfId="0" applyFont="1" applyFill="1" applyBorder="1" applyAlignment="1">
      <alignment horizontal="left" vertical="top"/>
    </xf>
    <xf numFmtId="0" fontId="9" fillId="6" borderId="58" xfId="0" applyFont="1" applyFill="1" applyBorder="1" applyAlignment="1">
      <alignment horizontal="left" vertical="top"/>
    </xf>
    <xf numFmtId="0" fontId="9" fillId="6" borderId="59" xfId="0" applyFont="1" applyFill="1" applyBorder="1" applyAlignment="1">
      <alignment horizontal="left" vertical="top"/>
    </xf>
    <xf numFmtId="0" fontId="8" fillId="6" borderId="52" xfId="0" applyFont="1" applyFill="1" applyBorder="1" applyAlignment="1">
      <alignment horizontal="left"/>
    </xf>
    <xf numFmtId="0" fontId="8" fillId="6" borderId="0" xfId="0" applyFont="1" applyFill="1" applyBorder="1" applyAlignment="1">
      <alignment horizontal="left"/>
    </xf>
    <xf numFmtId="0" fontId="8" fillId="6" borderId="56" xfId="0" applyFont="1" applyFill="1" applyBorder="1" applyAlignment="1">
      <alignment horizontal="left"/>
    </xf>
    <xf numFmtId="0" fontId="9" fillId="0" borderId="16" xfId="0" applyFont="1" applyFill="1" applyBorder="1" applyAlignment="1">
      <alignment horizontal="left"/>
    </xf>
    <xf numFmtId="0" fontId="8" fillId="6" borderId="52" xfId="0" applyFont="1" applyFill="1" applyBorder="1" applyAlignment="1">
      <alignment horizontal="left" wrapText="1"/>
    </xf>
    <xf numFmtId="0" fontId="8" fillId="6" borderId="0" xfId="0" applyFont="1" applyFill="1" applyBorder="1" applyAlignment="1">
      <alignment horizontal="left" wrapText="1"/>
    </xf>
    <xf numFmtId="0" fontId="8" fillId="6" borderId="56" xfId="0" applyFont="1" applyFill="1" applyBorder="1" applyAlignment="1">
      <alignment horizontal="left" wrapText="1"/>
    </xf>
    <xf numFmtId="0" fontId="9" fillId="6" borderId="0" xfId="0" applyFont="1" applyFill="1" applyBorder="1" applyAlignment="1">
      <alignment horizontal="left" vertical="center" wrapText="1"/>
    </xf>
    <xf numFmtId="0" fontId="9" fillId="6" borderId="56" xfId="0" applyFont="1" applyFill="1" applyBorder="1" applyAlignment="1">
      <alignment horizontal="left" vertical="center" wrapText="1"/>
    </xf>
    <xf numFmtId="0" fontId="9" fillId="6" borderId="52" xfId="0" applyFont="1" applyFill="1" applyBorder="1" applyAlignment="1">
      <alignment horizontal="left" vertical="center" wrapText="1"/>
    </xf>
    <xf numFmtId="0" fontId="5" fillId="6" borderId="48" xfId="0" applyFont="1" applyFill="1" applyBorder="1" applyAlignment="1">
      <alignment horizontal="center" vertical="center"/>
    </xf>
    <xf numFmtId="0" fontId="5" fillId="6" borderId="49" xfId="0" applyFont="1" applyFill="1" applyBorder="1" applyAlignment="1">
      <alignment horizontal="center" vertical="center"/>
    </xf>
    <xf numFmtId="0" fontId="6" fillId="0" borderId="51" xfId="0" applyFont="1" applyFill="1" applyBorder="1" applyAlignment="1">
      <alignment horizontal="center"/>
    </xf>
    <xf numFmtId="0" fontId="6" fillId="0" borderId="54" xfId="0" applyFont="1" applyFill="1" applyBorder="1" applyAlignment="1">
      <alignment horizontal="center"/>
    </xf>
    <xf numFmtId="0" fontId="6" fillId="0" borderId="55" xfId="0" applyFont="1" applyFill="1" applyBorder="1" applyAlignment="1">
      <alignment horizontal="center"/>
    </xf>
    <xf numFmtId="0" fontId="6" fillId="0" borderId="52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6" fillId="0" borderId="56" xfId="0" applyFont="1" applyFill="1" applyBorder="1" applyAlignment="1">
      <alignment horizontal="left"/>
    </xf>
    <xf numFmtId="0" fontId="0" fillId="6" borderId="67" xfId="0" applyFill="1" applyBorder="1" applyAlignment="1">
      <alignment horizontal="center"/>
    </xf>
    <xf numFmtId="0" fontId="0" fillId="6" borderId="42" xfId="0" applyFill="1" applyBorder="1" applyAlignment="1">
      <alignment horizontal="center"/>
    </xf>
    <xf numFmtId="0" fontId="0" fillId="6" borderId="68" xfId="0" applyFill="1" applyBorder="1" applyAlignment="1">
      <alignment horizontal="center"/>
    </xf>
    <xf numFmtId="0" fontId="1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/>
      <protection locked="0"/>
    </xf>
    <xf numFmtId="49" fontId="3" fillId="0" borderId="0" xfId="0" applyNumberFormat="1" applyFont="1" applyBorder="1" applyAlignment="1" applyProtection="1">
      <alignment horizontal="left" wrapText="1"/>
    </xf>
    <xf numFmtId="0" fontId="4" fillId="6" borderId="1" xfId="0" applyFont="1" applyFill="1" applyBorder="1" applyAlignment="1">
      <alignment horizontal="center"/>
    </xf>
    <xf numFmtId="0" fontId="4" fillId="6" borderId="2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5" fillId="6" borderId="4" xfId="0" applyFont="1" applyFill="1" applyBorder="1" applyAlignment="1">
      <alignment horizontal="center"/>
    </xf>
    <xf numFmtId="0" fontId="5" fillId="6" borderId="7" xfId="0" applyFont="1" applyFill="1" applyBorder="1" applyAlignment="1">
      <alignment horizontal="center"/>
    </xf>
    <xf numFmtId="0" fontId="8" fillId="6" borderId="57" xfId="0" applyFont="1" applyFill="1" applyBorder="1" applyAlignment="1">
      <alignment horizontal="left" vertical="center" wrapText="1"/>
    </xf>
    <xf numFmtId="0" fontId="8" fillId="6" borderId="58" xfId="0" applyFont="1" applyFill="1" applyBorder="1" applyAlignment="1">
      <alignment horizontal="left" vertical="center" wrapText="1"/>
    </xf>
    <xf numFmtId="0" fontId="8" fillId="6" borderId="59" xfId="0" applyFont="1" applyFill="1" applyBorder="1" applyAlignment="1">
      <alignment horizontal="left" vertical="center" wrapText="1"/>
    </xf>
    <xf numFmtId="0" fontId="6" fillId="6" borderId="48" xfId="0" applyFont="1" applyFill="1" applyBorder="1" applyAlignment="1">
      <alignment horizontal="center" vertical="center"/>
    </xf>
    <xf numFmtId="0" fontId="6" fillId="6" borderId="49" xfId="0" applyFont="1" applyFill="1" applyBorder="1" applyAlignment="1">
      <alignment horizontal="center" vertical="center"/>
    </xf>
    <xf numFmtId="164" fontId="5" fillId="6" borderId="7" xfId="0" applyNumberFormat="1" applyFont="1" applyFill="1" applyBorder="1" applyAlignment="1">
      <alignment vertical="center"/>
    </xf>
    <xf numFmtId="164" fontId="5" fillId="6" borderId="16" xfId="0" applyNumberFormat="1" applyFont="1" applyFill="1" applyBorder="1" applyAlignment="1">
      <alignment vertical="center"/>
    </xf>
    <xf numFmtId="0" fontId="8" fillId="6" borderId="52" xfId="0" applyFont="1" applyFill="1" applyBorder="1" applyAlignment="1">
      <alignment horizontal="left" vertical="center" wrapText="1"/>
    </xf>
    <xf numFmtId="0" fontId="8" fillId="6" borderId="0" xfId="0" applyFont="1" applyFill="1" applyBorder="1" applyAlignment="1">
      <alignment horizontal="left" vertical="center" wrapText="1"/>
    </xf>
    <xf numFmtId="0" fontId="8" fillId="6" borderId="56" xfId="0" applyFont="1" applyFill="1" applyBorder="1" applyAlignment="1">
      <alignment horizontal="left" vertical="center" wrapText="1"/>
    </xf>
    <xf numFmtId="0" fontId="0" fillId="6" borderId="69" xfId="0" applyFill="1" applyBorder="1" applyAlignment="1">
      <alignment horizontal="center"/>
    </xf>
    <xf numFmtId="0" fontId="6" fillId="6" borderId="70" xfId="0" applyFont="1" applyFill="1" applyBorder="1" applyAlignment="1">
      <alignment horizontal="left"/>
    </xf>
    <xf numFmtId="0" fontId="6" fillId="6" borderId="5" xfId="0" applyFont="1" applyFill="1" applyBorder="1" applyAlignment="1">
      <alignment horizontal="left"/>
    </xf>
    <xf numFmtId="0" fontId="6" fillId="6" borderId="71" xfId="0" applyFont="1" applyFill="1" applyBorder="1" applyAlignment="1">
      <alignment horizontal="left"/>
    </xf>
    <xf numFmtId="0" fontId="9" fillId="0" borderId="52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9" fillId="0" borderId="16" xfId="0" applyFont="1" applyFill="1" applyBorder="1" applyAlignment="1">
      <alignment horizontal="left" vertical="center" wrapText="1"/>
    </xf>
    <xf numFmtId="0" fontId="9" fillId="0" borderId="57" xfId="0" applyFont="1" applyFill="1" applyBorder="1" applyAlignment="1">
      <alignment horizontal="left" vertical="center" wrapText="1"/>
    </xf>
    <xf numFmtId="0" fontId="9" fillId="0" borderId="58" xfId="0" applyFont="1" applyFill="1" applyBorder="1" applyAlignment="1">
      <alignment horizontal="left" vertical="center" wrapText="1"/>
    </xf>
    <xf numFmtId="0" fontId="9" fillId="0" borderId="61" xfId="0" applyFont="1" applyFill="1" applyBorder="1" applyAlignment="1">
      <alignment horizontal="left" vertical="center" wrapText="1"/>
    </xf>
    <xf numFmtId="0" fontId="9" fillId="0" borderId="57" xfId="0" applyFont="1" applyFill="1" applyBorder="1" applyAlignment="1">
      <alignment horizontal="left" vertical="top" wrapText="1"/>
    </xf>
    <xf numFmtId="0" fontId="9" fillId="0" borderId="58" xfId="0" applyFont="1" applyFill="1" applyBorder="1" applyAlignment="1">
      <alignment horizontal="left" vertical="top" wrapText="1"/>
    </xf>
    <xf numFmtId="0" fontId="9" fillId="0" borderId="59" xfId="0" applyFont="1" applyFill="1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10" fillId="0" borderId="54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164" fontId="5" fillId="0" borderId="50" xfId="0" applyNumberFormat="1" applyFont="1" applyFill="1" applyBorder="1" applyAlignment="1">
      <alignment vertical="center"/>
    </xf>
    <xf numFmtId="0" fontId="10" fillId="0" borderId="51" xfId="0" applyFont="1" applyFill="1" applyBorder="1" applyAlignment="1">
      <alignment horizontal="center" vertical="center"/>
    </xf>
    <xf numFmtId="0" fontId="10" fillId="0" borderId="52" xfId="0" applyFont="1" applyFill="1" applyBorder="1" applyAlignment="1">
      <alignment horizontal="center" vertical="center"/>
    </xf>
    <xf numFmtId="164" fontId="5" fillId="0" borderId="63" xfId="0" applyNumberFormat="1" applyFont="1" applyFill="1" applyBorder="1" applyAlignment="1">
      <alignment vertical="center"/>
    </xf>
    <xf numFmtId="164" fontId="5" fillId="0" borderId="46" xfId="0" applyNumberFormat="1" applyFont="1" applyFill="1" applyBorder="1" applyAlignment="1">
      <alignment vertical="center"/>
    </xf>
    <xf numFmtId="164" fontId="5" fillId="0" borderId="65" xfId="0" applyNumberFormat="1" applyFont="1" applyFill="1" applyBorder="1" applyAlignment="1">
      <alignment vertical="center"/>
    </xf>
    <xf numFmtId="0" fontId="8" fillId="0" borderId="57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left"/>
    </xf>
    <xf numFmtId="0" fontId="8" fillId="0" borderId="9" xfId="0" applyFont="1" applyFill="1" applyBorder="1" applyAlignment="1">
      <alignment horizontal="left"/>
    </xf>
    <xf numFmtId="0" fontId="8" fillId="0" borderId="17" xfId="0" applyFont="1" applyFill="1" applyBorder="1" applyAlignment="1">
      <alignment horizontal="left"/>
    </xf>
    <xf numFmtId="164" fontId="5" fillId="0" borderId="16" xfId="0" applyNumberFormat="1" applyFont="1" applyFill="1" applyBorder="1" applyAlignment="1">
      <alignment vertical="center"/>
    </xf>
    <xf numFmtId="0" fontId="8" fillId="0" borderId="0" xfId="0" applyFont="1" applyFill="1" applyBorder="1" applyAlignment="1">
      <alignment horizontal="left" vertical="top" wrapText="1"/>
    </xf>
    <xf numFmtId="0" fontId="8" fillId="0" borderId="56" xfId="0" applyFont="1" applyFill="1" applyBorder="1" applyAlignment="1">
      <alignment horizontal="left" vertical="top" wrapText="1"/>
    </xf>
    <xf numFmtId="164" fontId="5" fillId="0" borderId="51" xfId="0" applyNumberFormat="1" applyFont="1" applyFill="1" applyBorder="1" applyAlignment="1">
      <alignment vertical="center"/>
    </xf>
    <xf numFmtId="164" fontId="5" fillId="0" borderId="52" xfId="0" applyNumberFormat="1" applyFont="1" applyFill="1" applyBorder="1" applyAlignment="1">
      <alignment vertical="center"/>
    </xf>
    <xf numFmtId="0" fontId="10" fillId="0" borderId="57" xfId="0" applyFont="1" applyFill="1" applyBorder="1" applyAlignment="1">
      <alignment horizontal="center" vertical="center"/>
    </xf>
    <xf numFmtId="164" fontId="5" fillId="0" borderId="57" xfId="0" applyNumberFormat="1" applyFont="1" applyFill="1" applyBorder="1" applyAlignment="1">
      <alignment vertical="center"/>
    </xf>
    <xf numFmtId="0" fontId="8" fillId="0" borderId="16" xfId="0" applyFont="1" applyFill="1" applyBorder="1" applyAlignment="1">
      <alignment horizontal="left" vertical="top" wrapText="1"/>
    </xf>
    <xf numFmtId="0" fontId="8" fillId="0" borderId="8" xfId="0" applyFont="1" applyFill="1" applyBorder="1" applyAlignment="1">
      <alignment horizontal="left" vertical="top" wrapText="1"/>
    </xf>
    <xf numFmtId="0" fontId="8" fillId="0" borderId="9" xfId="0" applyFont="1" applyFill="1" applyBorder="1" applyAlignment="1">
      <alignment horizontal="left" vertical="top" wrapText="1"/>
    </xf>
    <xf numFmtId="0" fontId="8" fillId="0" borderId="17" xfId="0" applyFont="1" applyFill="1" applyBorder="1" applyAlignment="1">
      <alignment horizontal="left" vertical="top" wrapText="1"/>
    </xf>
    <xf numFmtId="0" fontId="9" fillId="0" borderId="11" xfId="0" applyFont="1" applyFill="1" applyBorder="1" applyAlignment="1">
      <alignment horizontal="left" vertical="top" wrapText="1"/>
    </xf>
    <xf numFmtId="0" fontId="9" fillId="0" borderId="16" xfId="0" applyFont="1" applyFill="1" applyBorder="1" applyAlignment="1">
      <alignment horizontal="left" vertical="top" wrapText="1"/>
    </xf>
    <xf numFmtId="0" fontId="20" fillId="0" borderId="48" xfId="0" applyFont="1" applyBorder="1" applyAlignment="1">
      <alignment horizontal="center" vertical="center"/>
    </xf>
    <xf numFmtId="0" fontId="20" fillId="0" borderId="49" xfId="0" applyFont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164" fontId="5" fillId="0" borderId="13" xfId="0" applyNumberFormat="1" applyFont="1" applyFill="1" applyBorder="1" applyAlignment="1">
      <alignment vertical="center"/>
    </xf>
    <xf numFmtId="164" fontId="5" fillId="0" borderId="14" xfId="0" applyNumberFormat="1" applyFont="1" applyFill="1" applyBorder="1" applyAlignment="1">
      <alignment vertical="center"/>
    </xf>
    <xf numFmtId="164" fontId="5" fillId="0" borderId="15" xfId="0" applyNumberFormat="1" applyFont="1" applyFill="1" applyBorder="1" applyAlignment="1">
      <alignment vertical="center"/>
    </xf>
    <xf numFmtId="0" fontId="9" fillId="0" borderId="56" xfId="0" applyFont="1" applyFill="1" applyBorder="1" applyAlignment="1">
      <alignment horizontal="left" vertical="center" wrapText="1"/>
    </xf>
    <xf numFmtId="0" fontId="8" fillId="0" borderId="57" xfId="0" applyFont="1" applyFill="1" applyBorder="1" applyAlignment="1">
      <alignment horizontal="left" vertical="top" wrapText="1"/>
    </xf>
    <xf numFmtId="0" fontId="8" fillId="0" borderId="58" xfId="0" applyFont="1" applyFill="1" applyBorder="1" applyAlignment="1">
      <alignment horizontal="left" vertical="top" wrapText="1"/>
    </xf>
    <xf numFmtId="0" fontId="8" fillId="0" borderId="59" xfId="0" applyFont="1" applyFill="1" applyBorder="1" applyAlignment="1">
      <alignment horizontal="left" vertical="top" wrapText="1"/>
    </xf>
    <xf numFmtId="164" fontId="5" fillId="0" borderId="67" xfId="0" applyNumberFormat="1" applyFont="1" applyFill="1" applyBorder="1" applyAlignment="1">
      <alignment horizontal="center" vertical="center"/>
    </xf>
    <xf numFmtId="164" fontId="5" fillId="0" borderId="42" xfId="0" applyNumberFormat="1" applyFont="1" applyFill="1" applyBorder="1" applyAlignment="1">
      <alignment horizontal="center" vertical="center"/>
    </xf>
    <xf numFmtId="164" fontId="5" fillId="0" borderId="68" xfId="0" applyNumberFormat="1" applyFont="1" applyFill="1" applyBorder="1" applyAlignment="1">
      <alignment horizontal="center" vertical="center"/>
    </xf>
    <xf numFmtId="164" fontId="5" fillId="6" borderId="55" xfId="0" applyNumberFormat="1" applyFont="1" applyFill="1" applyBorder="1" applyAlignment="1">
      <alignment vertical="center"/>
    </xf>
    <xf numFmtId="164" fontId="5" fillId="6" borderId="56" xfId="0" applyNumberFormat="1" applyFont="1" applyFill="1" applyBorder="1" applyAlignment="1">
      <alignment vertical="center"/>
    </xf>
    <xf numFmtId="164" fontId="5" fillId="6" borderId="52" xfId="0" applyNumberFormat="1" applyFont="1" applyFill="1" applyBorder="1" applyAlignment="1">
      <alignment vertical="center"/>
    </xf>
    <xf numFmtId="164" fontId="5" fillId="6" borderId="48" xfId="0" applyNumberFormat="1" applyFont="1" applyFill="1" applyBorder="1" applyAlignment="1">
      <alignment vertical="center"/>
    </xf>
    <xf numFmtId="164" fontId="5" fillId="6" borderId="49" xfId="0" applyNumberFormat="1" applyFont="1" applyFill="1" applyBorder="1" applyAlignment="1">
      <alignment vertical="center"/>
    </xf>
    <xf numFmtId="164" fontId="5" fillId="0" borderId="64" xfId="0" applyNumberFormat="1" applyFont="1" applyFill="1" applyBorder="1" applyAlignment="1">
      <alignment vertical="center"/>
    </xf>
    <xf numFmtId="164" fontId="5" fillId="0" borderId="45" xfId="0" applyNumberFormat="1" applyFont="1" applyFill="1" applyBorder="1" applyAlignment="1">
      <alignment vertical="center"/>
    </xf>
    <xf numFmtId="164" fontId="5" fillId="0" borderId="66" xfId="0" applyNumberFormat="1" applyFont="1" applyFill="1" applyBorder="1" applyAlignment="1">
      <alignment vertical="center"/>
    </xf>
    <xf numFmtId="0" fontId="0" fillId="0" borderId="67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68" xfId="0" applyBorder="1" applyAlignment="1">
      <alignment horizontal="center"/>
    </xf>
    <xf numFmtId="9" fontId="0" fillId="0" borderId="11" xfId="4" applyFont="1" applyBorder="1" applyAlignment="1">
      <alignment horizontal="center"/>
    </xf>
    <xf numFmtId="0" fontId="14" fillId="0" borderId="0" xfId="0" applyFont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16" fillId="0" borderId="3" xfId="0" applyFont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2" borderId="17" xfId="0" applyFont="1" applyFill="1" applyBorder="1" applyAlignment="1">
      <alignment horizontal="center"/>
    </xf>
    <xf numFmtId="0" fontId="6" fillId="5" borderId="4" xfId="0" applyFont="1" applyFill="1" applyBorder="1" applyAlignment="1">
      <alignment horizontal="center" wrapText="1"/>
    </xf>
    <xf numFmtId="0" fontId="6" fillId="5" borderId="7" xfId="0" applyFont="1" applyFill="1" applyBorder="1" applyAlignment="1">
      <alignment horizontal="center" wrapText="1"/>
    </xf>
    <xf numFmtId="0" fontId="6" fillId="5" borderId="8" xfId="0" applyFont="1" applyFill="1" applyBorder="1" applyAlignment="1">
      <alignment horizontal="center" wrapText="1"/>
    </xf>
    <xf numFmtId="0" fontId="6" fillId="5" borderId="17" xfId="0" applyFont="1" applyFill="1" applyBorder="1" applyAlignment="1">
      <alignment horizontal="center" wrapText="1"/>
    </xf>
    <xf numFmtId="0" fontId="0" fillId="0" borderId="22" xfId="0" applyFill="1" applyBorder="1" applyAlignment="1">
      <alignment horizontal="center"/>
    </xf>
    <xf numFmtId="0" fontId="0" fillId="0" borderId="23" xfId="0" applyFill="1" applyBorder="1" applyAlignment="1">
      <alignment horizontal="center"/>
    </xf>
    <xf numFmtId="0" fontId="0" fillId="0" borderId="24" xfId="0" applyFill="1" applyBorder="1" applyAlignment="1">
      <alignment horizontal="center"/>
    </xf>
    <xf numFmtId="0" fontId="0" fillId="0" borderId="25" xfId="0" applyFill="1" applyBorder="1" applyAlignment="1">
      <alignment horizontal="center"/>
    </xf>
    <xf numFmtId="0" fontId="0" fillId="0" borderId="26" xfId="0" applyFill="1" applyBorder="1" applyAlignment="1">
      <alignment horizontal="center"/>
    </xf>
    <xf numFmtId="0" fontId="0" fillId="0" borderId="27" xfId="0" applyFill="1" applyBorder="1" applyAlignment="1">
      <alignment horizontal="center"/>
    </xf>
    <xf numFmtId="0" fontId="21" fillId="0" borderId="5" xfId="0" applyFont="1" applyFill="1" applyBorder="1" applyAlignment="1" applyProtection="1">
      <alignment horizontal="center"/>
    </xf>
    <xf numFmtId="0" fontId="21" fillId="11" borderId="1" xfId="0" applyFont="1" applyFill="1" applyBorder="1" applyAlignment="1" applyProtection="1">
      <alignment horizontal="center" vertical="center"/>
    </xf>
    <xf numFmtId="0" fontId="21" fillId="11" borderId="2" xfId="0" applyFont="1" applyFill="1" applyBorder="1" applyAlignment="1" applyProtection="1">
      <alignment horizontal="center" vertical="center"/>
    </xf>
    <xf numFmtId="0" fontId="21" fillId="11" borderId="3" xfId="0" applyFont="1" applyFill="1" applyBorder="1" applyAlignment="1" applyProtection="1">
      <alignment horizontal="center" vertical="center"/>
    </xf>
    <xf numFmtId="0" fontId="21" fillId="11" borderId="1" xfId="0" applyFont="1" applyFill="1" applyBorder="1" applyAlignment="1" applyProtection="1">
      <alignment horizontal="right" vertical="center"/>
    </xf>
    <xf numFmtId="0" fontId="21" fillId="11" borderId="2" xfId="0" applyFont="1" applyFill="1" applyBorder="1" applyAlignment="1" applyProtection="1">
      <alignment horizontal="right" vertical="center"/>
    </xf>
    <xf numFmtId="0" fontId="21" fillId="11" borderId="3" xfId="0" applyFont="1" applyFill="1" applyBorder="1" applyAlignment="1" applyProtection="1">
      <alignment horizontal="right" vertical="center"/>
    </xf>
    <xf numFmtId="0" fontId="20" fillId="0" borderId="67" xfId="0" applyFont="1" applyBorder="1" applyAlignment="1" applyProtection="1">
      <alignment horizontal="center" vertical="center"/>
    </xf>
    <xf numFmtId="0" fontId="20" fillId="0" borderId="42" xfId="0" applyFont="1" applyBorder="1" applyAlignment="1" applyProtection="1">
      <alignment horizontal="center" vertical="center"/>
    </xf>
    <xf numFmtId="0" fontId="0" fillId="0" borderId="13" xfId="0" applyBorder="1" applyAlignment="1" applyProtection="1">
      <alignment horizontal="center" vertical="center"/>
    </xf>
    <xf numFmtId="0" fontId="0" fillId="0" borderId="14" xfId="0" applyBorder="1" applyAlignment="1" applyProtection="1">
      <alignment horizontal="center" vertical="center"/>
    </xf>
    <xf numFmtId="164" fontId="0" fillId="0" borderId="13" xfId="0" applyNumberFormat="1" applyBorder="1" applyAlignment="1" applyProtection="1">
      <alignment horizontal="center"/>
      <protection locked="0"/>
    </xf>
    <xf numFmtId="164" fontId="0" fillId="0" borderId="14" xfId="0" applyNumberFormat="1" applyBorder="1" applyAlignment="1" applyProtection="1">
      <alignment horizontal="center"/>
      <protection locked="0"/>
    </xf>
    <xf numFmtId="49" fontId="3" fillId="0" borderId="0" xfId="0" applyNumberFormat="1" applyFont="1" applyBorder="1" applyAlignment="1" applyProtection="1">
      <alignment horizontal="left" vertical="center" wrapText="1"/>
    </xf>
    <xf numFmtId="0" fontId="24" fillId="0" borderId="0" xfId="0" applyFont="1" applyBorder="1" applyAlignment="1" applyProtection="1">
      <alignment horizontal="center" vertical="center"/>
    </xf>
    <xf numFmtId="0" fontId="23" fillId="0" borderId="0" xfId="0" applyFont="1" applyBorder="1" applyAlignment="1" applyProtection="1">
      <alignment horizontal="center" vertical="center"/>
    </xf>
    <xf numFmtId="0" fontId="0" fillId="0" borderId="0" xfId="0" applyAlignment="1" applyProtection="1">
      <alignment horizontal="center"/>
    </xf>
    <xf numFmtId="0" fontId="7" fillId="0" borderId="0" xfId="0" applyFont="1" applyAlignment="1" applyProtection="1">
      <alignment horizontal="left" wrapText="1"/>
    </xf>
    <xf numFmtId="0" fontId="7" fillId="0" borderId="0" xfId="0" applyFont="1" applyAlignment="1" applyProtection="1">
      <alignment horizontal="left"/>
      <protection locked="0"/>
    </xf>
    <xf numFmtId="0" fontId="25" fillId="0" borderId="0" xfId="0" applyFont="1" applyBorder="1" applyAlignment="1" applyProtection="1">
      <alignment horizontal="left" vertical="center" wrapText="1"/>
    </xf>
    <xf numFmtId="0" fontId="25" fillId="4" borderId="0" xfId="0" applyFont="1" applyFill="1" applyBorder="1" applyAlignment="1" applyProtection="1">
      <alignment horizontal="left" vertical="center" wrapText="1"/>
    </xf>
    <xf numFmtId="0" fontId="25" fillId="0" borderId="0" xfId="0" applyFont="1" applyBorder="1" applyAlignment="1" applyProtection="1">
      <alignment horizontal="left" wrapText="1"/>
    </xf>
    <xf numFmtId="0" fontId="25" fillId="0" borderId="0" xfId="0" applyFont="1" applyBorder="1" applyAlignment="1" applyProtection="1">
      <alignment vertical="center" wrapText="1"/>
    </xf>
    <xf numFmtId="0" fontId="25" fillId="0" borderId="0" xfId="0" applyFont="1" applyAlignment="1" applyProtection="1">
      <alignment vertical="center" wrapText="1"/>
      <protection locked="0"/>
    </xf>
    <xf numFmtId="0" fontId="26" fillId="0" borderId="0" xfId="0" applyFont="1" applyBorder="1" applyAlignment="1" applyProtection="1">
      <alignment horizontal="center"/>
    </xf>
    <xf numFmtId="0" fontId="7" fillId="4" borderId="0" xfId="0" applyFont="1" applyFill="1" applyBorder="1" applyAlignment="1" applyProtection="1">
      <alignment horizontal="center" vertical="center" wrapText="1"/>
    </xf>
  </cellXfs>
  <cellStyles count="5">
    <cellStyle name="Millares" xfId="1" builtinId="3"/>
    <cellStyle name="Millares_Hoja1" xfId="2"/>
    <cellStyle name="Moneda" xfId="3" builtinId="4"/>
    <cellStyle name="Normal" xfId="0" builtinId="0"/>
    <cellStyle name="Porcentual" xfId="4" builtinId="5"/>
  </cellStyles>
  <dxfs count="6">
    <dxf>
      <fill>
        <patternFill>
          <bgColor indexed="44"/>
        </patternFill>
      </fill>
    </dxf>
    <dxf>
      <fill>
        <patternFill>
          <bgColor indexed="43"/>
        </patternFill>
      </fill>
    </dxf>
    <dxf>
      <fill>
        <patternFill patternType="none">
          <bgColor indexed="65"/>
        </patternFill>
      </fill>
    </dxf>
    <dxf>
      <fill>
        <patternFill>
          <bgColor indexed="44"/>
        </patternFill>
      </fill>
    </dxf>
    <dxf>
      <fill>
        <patternFill>
          <bgColor indexed="43"/>
        </patternFill>
      </fill>
    </dxf>
    <dxf>
      <fill>
        <patternFill patternType="none"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0</xdr:row>
      <xdr:rowOff>142875</xdr:rowOff>
    </xdr:from>
    <xdr:to>
      <xdr:col>3</xdr:col>
      <xdr:colOff>57150</xdr:colOff>
      <xdr:row>3</xdr:row>
      <xdr:rowOff>85725</xdr:rowOff>
    </xdr:to>
    <xdr:pic>
      <xdr:nvPicPr>
        <xdr:cNvPr id="4" name="1 Imagen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142875"/>
          <a:ext cx="173355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127</xdr:row>
      <xdr:rowOff>0</xdr:rowOff>
    </xdr:from>
    <xdr:to>
      <xdr:col>2</xdr:col>
      <xdr:colOff>371475</xdr:colOff>
      <xdr:row>127</xdr:row>
      <xdr:rowOff>0</xdr:rowOff>
    </xdr:to>
    <xdr:pic>
      <xdr:nvPicPr>
        <xdr:cNvPr id="5" name="Picture 2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" y="20269200"/>
          <a:ext cx="371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32</xdr:row>
      <xdr:rowOff>0</xdr:rowOff>
    </xdr:from>
    <xdr:to>
      <xdr:col>1</xdr:col>
      <xdr:colOff>371475</xdr:colOff>
      <xdr:row>32</xdr:row>
      <xdr:rowOff>0</xdr:rowOff>
    </xdr:to>
    <xdr:pic>
      <xdr:nvPicPr>
        <xdr:cNvPr id="5" name="Picture 2">
          <a:extLst>
            <a:ext uri="{FF2B5EF4-FFF2-40B4-BE49-F238E27FC236}">
              <a16:creationId xmlns="" xmlns:a16="http://schemas.microsoft.com/office/drawing/2014/main" id="{00000000-0008-0000-03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30670500"/>
          <a:ext cx="371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28575</xdr:rowOff>
    </xdr:from>
    <xdr:to>
      <xdr:col>1</xdr:col>
      <xdr:colOff>1685925</xdr:colOff>
      <xdr:row>5</xdr:row>
      <xdr:rowOff>8681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id="{70D37BE2-95B4-4208-82B5-1C443949F6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19075"/>
          <a:ext cx="2105025" cy="9326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35"/>
  <sheetViews>
    <sheetView view="pageBreakPreview" topLeftCell="A114" zoomScale="93" zoomScaleSheetLayoutView="93" workbookViewId="0">
      <selection activeCell="A117" sqref="A117:H133"/>
    </sheetView>
  </sheetViews>
  <sheetFormatPr baseColWidth="10" defaultRowHeight="15"/>
  <cols>
    <col min="1" max="1" width="8" customWidth="1"/>
    <col min="2" max="2" width="7.85546875" customWidth="1"/>
    <col min="5" max="5" width="52" customWidth="1"/>
    <col min="6" max="6" width="12.140625" customWidth="1"/>
    <col min="7" max="7" width="14.5703125" bestFit="1" customWidth="1"/>
    <col min="8" max="8" width="19.140625" customWidth="1"/>
    <col min="12" max="12" width="20.42578125" customWidth="1"/>
  </cols>
  <sheetData>
    <row r="1" spans="1:8" ht="27">
      <c r="E1" s="258" t="s">
        <v>0</v>
      </c>
      <c r="F1" s="258"/>
    </row>
    <row r="3" spans="1:8">
      <c r="D3" s="259" t="s">
        <v>58</v>
      </c>
      <c r="E3" s="259"/>
      <c r="F3" s="259"/>
    </row>
    <row r="4" spans="1:8">
      <c r="E4" s="259" t="s">
        <v>53</v>
      </c>
      <c r="F4" s="259"/>
    </row>
    <row r="5" spans="1:8" ht="15.75">
      <c r="A5" s="260" t="s">
        <v>1</v>
      </c>
      <c r="B5" s="260"/>
      <c r="C5" s="260"/>
      <c r="D5" s="260"/>
      <c r="E5" s="260"/>
      <c r="F5" s="260"/>
    </row>
    <row r="6" spans="1:8" ht="15.75">
      <c r="A6" s="260" t="s">
        <v>2</v>
      </c>
      <c r="B6" s="260"/>
      <c r="C6" s="260"/>
      <c r="D6" s="260"/>
      <c r="E6" s="260"/>
      <c r="F6" s="260"/>
      <c r="G6" s="260"/>
    </row>
    <row r="7" spans="1:8" ht="31.5" customHeight="1">
      <c r="A7" s="261" t="s">
        <v>48</v>
      </c>
      <c r="B7" s="261"/>
      <c r="C7" s="261"/>
      <c r="D7" s="261"/>
      <c r="E7" s="261"/>
      <c r="F7" s="261"/>
      <c r="G7" s="261"/>
      <c r="H7" s="261"/>
    </row>
    <row r="8" spans="1:8" ht="4.5" customHeight="1" thickBot="1"/>
    <row r="9" spans="1:8" ht="26.25" thickBot="1">
      <c r="A9" s="262" t="s">
        <v>0</v>
      </c>
      <c r="B9" s="263"/>
      <c r="C9" s="263"/>
      <c r="D9" s="263"/>
      <c r="E9" s="263"/>
      <c r="F9" s="263"/>
      <c r="G9" s="263"/>
      <c r="H9" s="264"/>
    </row>
    <row r="10" spans="1:8" ht="16.5" thickBot="1">
      <c r="A10" s="126" t="s">
        <v>3</v>
      </c>
      <c r="B10" s="126" t="s">
        <v>6</v>
      </c>
      <c r="C10" s="127" t="s">
        <v>4</v>
      </c>
      <c r="D10" s="128"/>
      <c r="E10" s="128"/>
      <c r="F10" s="129" t="s">
        <v>5</v>
      </c>
      <c r="G10" s="265" t="s">
        <v>7</v>
      </c>
      <c r="H10" s="266"/>
    </row>
    <row r="11" spans="1:8" ht="16.5" thickBot="1">
      <c r="A11" s="130"/>
      <c r="B11" s="130"/>
      <c r="C11" s="131"/>
      <c r="D11" s="132"/>
      <c r="E11" s="132"/>
      <c r="F11" s="133"/>
      <c r="G11" s="134" t="s">
        <v>8</v>
      </c>
      <c r="H11" s="135" t="s">
        <v>9</v>
      </c>
    </row>
    <row r="12" spans="1:8">
      <c r="A12" s="270">
        <v>1</v>
      </c>
      <c r="B12" s="270">
        <v>1</v>
      </c>
      <c r="C12" s="278" t="s">
        <v>10</v>
      </c>
      <c r="D12" s="279"/>
      <c r="E12" s="280"/>
      <c r="F12" s="231" t="s">
        <v>11</v>
      </c>
      <c r="G12" s="255"/>
      <c r="H12" s="272"/>
    </row>
    <row r="13" spans="1:8" ht="15" customHeight="1">
      <c r="A13" s="271"/>
      <c r="B13" s="271"/>
      <c r="C13" s="237" t="s">
        <v>59</v>
      </c>
      <c r="D13" s="238"/>
      <c r="E13" s="239"/>
      <c r="F13" s="232"/>
      <c r="G13" s="256"/>
      <c r="H13" s="273"/>
    </row>
    <row r="14" spans="1:8" ht="18" customHeight="1">
      <c r="A14" s="271"/>
      <c r="B14" s="271"/>
      <c r="C14" s="274" t="s">
        <v>60</v>
      </c>
      <c r="D14" s="275"/>
      <c r="E14" s="276"/>
      <c r="F14" s="232"/>
      <c r="G14" s="256"/>
      <c r="H14" s="273"/>
    </row>
    <row r="15" spans="1:8" ht="15" customHeight="1">
      <c r="A15" s="271"/>
      <c r="B15" s="271"/>
      <c r="C15" s="237" t="s">
        <v>61</v>
      </c>
      <c r="D15" s="238"/>
      <c r="E15" s="239"/>
      <c r="F15" s="232"/>
      <c r="G15" s="256"/>
      <c r="H15" s="273"/>
    </row>
    <row r="16" spans="1:8" ht="42.75" customHeight="1">
      <c r="A16" s="271"/>
      <c r="B16" s="271"/>
      <c r="C16" s="246" t="s">
        <v>62</v>
      </c>
      <c r="D16" s="244"/>
      <c r="E16" s="245"/>
      <c r="F16" s="232"/>
      <c r="G16" s="256"/>
      <c r="H16" s="273"/>
    </row>
    <row r="17" spans="1:12" ht="28.5" customHeight="1" thickBot="1">
      <c r="A17" s="271"/>
      <c r="B17" s="271"/>
      <c r="C17" s="267" t="s">
        <v>54</v>
      </c>
      <c r="D17" s="268"/>
      <c r="E17" s="269"/>
      <c r="F17" s="232"/>
      <c r="G17" s="277"/>
      <c r="H17" s="273"/>
    </row>
    <row r="18" spans="1:12" ht="15.75">
      <c r="A18" s="196">
        <v>2</v>
      </c>
      <c r="B18" s="228">
        <v>1</v>
      </c>
      <c r="C18" s="113" t="s">
        <v>10</v>
      </c>
      <c r="D18" s="114"/>
      <c r="E18" s="115"/>
      <c r="F18" s="231" t="s">
        <v>11</v>
      </c>
      <c r="G18" s="255"/>
      <c r="H18" s="333"/>
    </row>
    <row r="19" spans="1:12" ht="15" customHeight="1">
      <c r="A19" s="197"/>
      <c r="B19" s="229"/>
      <c r="C19" s="116" t="s">
        <v>63</v>
      </c>
      <c r="D19" s="116"/>
      <c r="E19" s="117"/>
      <c r="F19" s="232"/>
      <c r="G19" s="256"/>
      <c r="H19" s="334"/>
    </row>
    <row r="20" spans="1:12" ht="15" customHeight="1">
      <c r="A20" s="197"/>
      <c r="B20" s="229"/>
      <c r="C20" s="116" t="s">
        <v>60</v>
      </c>
      <c r="D20" s="116"/>
      <c r="E20" s="118"/>
      <c r="F20" s="232"/>
      <c r="G20" s="256"/>
      <c r="H20" s="334"/>
    </row>
    <row r="21" spans="1:12" ht="15" customHeight="1">
      <c r="A21" s="197"/>
      <c r="B21" s="229"/>
      <c r="C21" s="116" t="s">
        <v>64</v>
      </c>
      <c r="D21" s="119"/>
      <c r="E21" s="120"/>
      <c r="F21" s="232"/>
      <c r="G21" s="256"/>
      <c r="H21" s="334"/>
    </row>
    <row r="22" spans="1:12" ht="15" customHeight="1">
      <c r="A22" s="197"/>
      <c r="B22" s="229"/>
      <c r="C22" s="244" t="s">
        <v>65</v>
      </c>
      <c r="D22" s="244"/>
      <c r="E22" s="245"/>
      <c r="F22" s="232"/>
      <c r="G22" s="256"/>
      <c r="H22" s="334"/>
    </row>
    <row r="23" spans="1:12" ht="24" customHeight="1">
      <c r="A23" s="197"/>
      <c r="B23" s="229"/>
      <c r="C23" s="244"/>
      <c r="D23" s="244"/>
      <c r="E23" s="245"/>
      <c r="F23" s="232"/>
      <c r="G23" s="256"/>
      <c r="H23" s="334"/>
    </row>
    <row r="24" spans="1:12" ht="21.75" customHeight="1" thickBot="1">
      <c r="A24" s="197"/>
      <c r="B24" s="230"/>
      <c r="C24" s="234" t="s">
        <v>54</v>
      </c>
      <c r="D24" s="235"/>
      <c r="E24" s="236"/>
      <c r="F24" s="232"/>
      <c r="G24" s="257"/>
      <c r="H24" s="334"/>
    </row>
    <row r="25" spans="1:12" ht="15.75">
      <c r="A25" s="218">
        <v>3</v>
      </c>
      <c r="B25" s="233">
        <v>1</v>
      </c>
      <c r="C25" s="121" t="s">
        <v>10</v>
      </c>
      <c r="D25" s="114"/>
      <c r="E25" s="115"/>
      <c r="F25" s="247" t="s">
        <v>11</v>
      </c>
      <c r="G25" s="335"/>
      <c r="H25" s="336"/>
      <c r="L25" s="71"/>
    </row>
    <row r="26" spans="1:12" ht="15" customHeight="1">
      <c r="A26" s="219"/>
      <c r="B26" s="233"/>
      <c r="C26" s="122" t="s">
        <v>66</v>
      </c>
      <c r="D26" s="116"/>
      <c r="E26" s="117"/>
      <c r="F26" s="248"/>
      <c r="G26" s="335"/>
      <c r="H26" s="337"/>
    </row>
    <row r="27" spans="1:12" ht="29.25" customHeight="1">
      <c r="A27" s="219"/>
      <c r="B27" s="233"/>
      <c r="C27" s="241" t="s">
        <v>55</v>
      </c>
      <c r="D27" s="242"/>
      <c r="E27" s="243"/>
      <c r="F27" s="248"/>
      <c r="G27" s="335"/>
      <c r="H27" s="337"/>
    </row>
    <row r="28" spans="1:12" ht="15" customHeight="1">
      <c r="A28" s="219"/>
      <c r="B28" s="233"/>
      <c r="C28" s="237" t="s">
        <v>61</v>
      </c>
      <c r="D28" s="238"/>
      <c r="E28" s="239"/>
      <c r="F28" s="248"/>
      <c r="G28" s="335"/>
      <c r="H28" s="337"/>
    </row>
    <row r="29" spans="1:12" ht="15.75" customHeight="1">
      <c r="A29" s="219"/>
      <c r="B29" s="233"/>
      <c r="C29" s="246" t="s">
        <v>67</v>
      </c>
      <c r="D29" s="244"/>
      <c r="E29" s="245"/>
      <c r="F29" s="248"/>
      <c r="G29" s="335"/>
      <c r="H29" s="337"/>
    </row>
    <row r="30" spans="1:12" ht="13.5" customHeight="1">
      <c r="A30" s="219"/>
      <c r="B30" s="233"/>
      <c r="C30" s="246"/>
      <c r="D30" s="244"/>
      <c r="E30" s="245"/>
      <c r="F30" s="248"/>
      <c r="G30" s="335"/>
      <c r="H30" s="337"/>
    </row>
    <row r="31" spans="1:12" ht="22.5" customHeight="1" thickBot="1">
      <c r="A31" s="219"/>
      <c r="B31" s="233"/>
      <c r="C31" s="123" t="s">
        <v>54</v>
      </c>
      <c r="D31" s="124"/>
      <c r="E31" s="125"/>
      <c r="F31" s="248"/>
      <c r="G31" s="335"/>
      <c r="H31" s="337"/>
    </row>
    <row r="32" spans="1:12">
      <c r="A32" s="162"/>
      <c r="B32" s="205"/>
      <c r="C32" s="249"/>
      <c r="D32" s="250"/>
      <c r="E32" s="251"/>
      <c r="F32" s="226" t="s">
        <v>11</v>
      </c>
      <c r="G32" s="224"/>
      <c r="H32" s="224"/>
    </row>
    <row r="33" spans="1:8" ht="15" customHeight="1">
      <c r="A33" s="163"/>
      <c r="B33" s="206"/>
      <c r="C33" s="252" t="s">
        <v>68</v>
      </c>
      <c r="D33" s="253"/>
      <c r="E33" s="254"/>
      <c r="F33" s="227"/>
      <c r="G33" s="225"/>
      <c r="H33" s="225"/>
    </row>
    <row r="34" spans="1:8" ht="16.5" customHeight="1">
      <c r="A34" s="163"/>
      <c r="B34" s="206"/>
      <c r="C34" s="136"/>
      <c r="D34" s="137"/>
      <c r="E34" s="138"/>
      <c r="F34" s="227"/>
      <c r="G34" s="225"/>
      <c r="H34" s="225"/>
    </row>
    <row r="35" spans="1:8" ht="15" customHeight="1">
      <c r="A35" s="163"/>
      <c r="B35" s="206"/>
      <c r="C35" s="136"/>
      <c r="D35" s="137"/>
      <c r="E35" s="138"/>
      <c r="F35" s="227"/>
      <c r="G35" s="225"/>
      <c r="H35" s="225"/>
    </row>
    <row r="36" spans="1:8" ht="21" customHeight="1">
      <c r="A36" s="163"/>
      <c r="B36" s="206"/>
      <c r="C36" s="136"/>
      <c r="D36" s="137"/>
      <c r="E36" s="138"/>
      <c r="F36" s="227"/>
      <c r="G36" s="225"/>
      <c r="H36" s="225"/>
    </row>
    <row r="37" spans="1:8" ht="24.75" customHeight="1" thickBot="1">
      <c r="A37" s="163"/>
      <c r="B37" s="206"/>
      <c r="C37" s="139"/>
      <c r="D37" s="140"/>
      <c r="E37" s="141"/>
      <c r="F37" s="227"/>
      <c r="G37" s="225"/>
      <c r="H37" s="225"/>
    </row>
    <row r="38" spans="1:8" ht="15.75">
      <c r="A38" s="162"/>
      <c r="B38" s="205"/>
      <c r="C38" s="103"/>
      <c r="D38" s="3"/>
      <c r="E38" s="104"/>
      <c r="F38" s="222" t="s">
        <v>11</v>
      </c>
      <c r="G38" s="224"/>
      <c r="H38" s="224"/>
    </row>
    <row r="39" spans="1:8" ht="15" customHeight="1">
      <c r="A39" s="163"/>
      <c r="B39" s="206"/>
      <c r="C39" s="107"/>
      <c r="D39" s="2"/>
      <c r="E39" s="4"/>
      <c r="F39" s="223"/>
      <c r="G39" s="225"/>
      <c r="H39" s="225"/>
    </row>
    <row r="40" spans="1:8" ht="27.75" customHeight="1">
      <c r="A40" s="163"/>
      <c r="B40" s="206"/>
      <c r="C40" s="202"/>
      <c r="D40" s="173"/>
      <c r="E40" s="174"/>
      <c r="F40" s="223"/>
      <c r="G40" s="225"/>
      <c r="H40" s="225"/>
    </row>
    <row r="41" spans="1:8" ht="15" customHeight="1">
      <c r="A41" s="163"/>
      <c r="B41" s="206"/>
      <c r="C41" s="216"/>
      <c r="D41" s="203"/>
      <c r="E41" s="240"/>
      <c r="F41" s="223"/>
      <c r="G41" s="225"/>
      <c r="H41" s="225"/>
    </row>
    <row r="42" spans="1:8" ht="28.5" customHeight="1">
      <c r="A42" s="163"/>
      <c r="B42" s="206"/>
      <c r="C42" s="178"/>
      <c r="D42" s="176"/>
      <c r="E42" s="179"/>
      <c r="F42" s="223"/>
      <c r="G42" s="225"/>
      <c r="H42" s="225"/>
    </row>
    <row r="43" spans="1:8" ht="26.25" customHeight="1" thickBot="1">
      <c r="A43" s="163"/>
      <c r="B43" s="206"/>
      <c r="C43" s="109"/>
      <c r="D43" s="110"/>
      <c r="E43" s="111"/>
      <c r="F43" s="223"/>
      <c r="G43" s="225"/>
      <c r="H43" s="225"/>
    </row>
    <row r="44" spans="1:8" ht="15.75">
      <c r="A44" s="162"/>
      <c r="B44" s="205"/>
      <c r="C44" s="81"/>
      <c r="D44" s="1"/>
      <c r="E44" s="82"/>
      <c r="F44" s="220" t="s">
        <v>12</v>
      </c>
      <c r="G44" s="224"/>
      <c r="H44" s="224"/>
    </row>
    <row r="45" spans="1:8" ht="15" customHeight="1">
      <c r="A45" s="163"/>
      <c r="B45" s="206"/>
      <c r="C45" s="75"/>
      <c r="D45" s="2"/>
      <c r="E45" s="76"/>
      <c r="F45" s="221"/>
      <c r="G45" s="225"/>
      <c r="H45" s="225"/>
    </row>
    <row r="46" spans="1:8" ht="21" customHeight="1">
      <c r="A46" s="163"/>
      <c r="B46" s="206"/>
      <c r="C46" s="200"/>
      <c r="D46" s="173"/>
      <c r="E46" s="201"/>
      <c r="F46" s="221"/>
      <c r="G46" s="225"/>
      <c r="H46" s="225"/>
    </row>
    <row r="47" spans="1:8" ht="15" customHeight="1">
      <c r="A47" s="163"/>
      <c r="B47" s="206"/>
      <c r="C47" s="188"/>
      <c r="D47" s="203"/>
      <c r="E47" s="204"/>
      <c r="F47" s="221"/>
      <c r="G47" s="225"/>
      <c r="H47" s="225"/>
    </row>
    <row r="48" spans="1:8" ht="15.75" customHeight="1">
      <c r="A48" s="163"/>
      <c r="B48" s="206"/>
      <c r="C48" s="96"/>
      <c r="D48" s="69"/>
      <c r="E48" s="77"/>
      <c r="F48" s="221"/>
      <c r="G48" s="225"/>
      <c r="H48" s="225"/>
    </row>
    <row r="49" spans="1:8" ht="23.25" customHeight="1" thickBot="1">
      <c r="A49" s="163"/>
      <c r="B49" s="206"/>
      <c r="C49" s="108"/>
      <c r="D49" s="69"/>
      <c r="E49" s="77"/>
      <c r="F49" s="221"/>
      <c r="G49" s="225"/>
      <c r="H49" s="225"/>
    </row>
    <row r="50" spans="1:8" ht="15.75">
      <c r="A50" s="162"/>
      <c r="B50" s="162"/>
      <c r="C50" s="72"/>
      <c r="D50" s="73"/>
      <c r="E50" s="74"/>
      <c r="F50" s="220" t="s">
        <v>12</v>
      </c>
      <c r="G50" s="224"/>
      <c r="H50" s="224"/>
    </row>
    <row r="51" spans="1:8" ht="15" customHeight="1">
      <c r="A51" s="163"/>
      <c r="B51" s="163"/>
      <c r="C51" s="75"/>
      <c r="D51" s="2"/>
      <c r="E51" s="76"/>
      <c r="F51" s="221"/>
      <c r="G51" s="225"/>
      <c r="H51" s="225"/>
    </row>
    <row r="52" spans="1:8" ht="29.25" customHeight="1">
      <c r="A52" s="163"/>
      <c r="B52" s="163"/>
      <c r="C52" s="200"/>
      <c r="D52" s="173"/>
      <c r="E52" s="201"/>
      <c r="F52" s="221"/>
      <c r="G52" s="225"/>
      <c r="H52" s="225"/>
    </row>
    <row r="53" spans="1:8" ht="15" customHeight="1">
      <c r="A53" s="163"/>
      <c r="B53" s="163"/>
      <c r="C53" s="188"/>
      <c r="D53" s="203"/>
      <c r="E53" s="204"/>
      <c r="F53" s="221"/>
      <c r="G53" s="225"/>
      <c r="H53" s="225"/>
    </row>
    <row r="54" spans="1:8" ht="15.75" customHeight="1">
      <c r="A54" s="163"/>
      <c r="B54" s="163"/>
      <c r="C54" s="96"/>
      <c r="D54" s="69"/>
      <c r="E54" s="77"/>
      <c r="F54" s="221"/>
      <c r="G54" s="225"/>
      <c r="H54" s="225"/>
    </row>
    <row r="55" spans="1:8" ht="24.75" customHeight="1" thickBot="1">
      <c r="A55" s="163"/>
      <c r="B55" s="163"/>
      <c r="C55" s="108"/>
      <c r="D55" s="69"/>
      <c r="E55" s="77"/>
      <c r="F55" s="221"/>
      <c r="G55" s="225"/>
      <c r="H55" s="225"/>
    </row>
    <row r="56" spans="1:8" ht="15" customHeight="1">
      <c r="A56" s="210"/>
      <c r="B56" s="198"/>
      <c r="C56" s="72"/>
      <c r="D56" s="79"/>
      <c r="E56" s="80"/>
      <c r="F56" s="296" t="s">
        <v>12</v>
      </c>
      <c r="G56" s="298"/>
      <c r="H56" s="338"/>
    </row>
    <row r="57" spans="1:8" ht="16.5" customHeight="1">
      <c r="A57" s="211"/>
      <c r="B57" s="199"/>
      <c r="C57" s="75"/>
      <c r="D57" s="2"/>
      <c r="E57" s="76"/>
      <c r="F57" s="297"/>
      <c r="G57" s="299"/>
      <c r="H57" s="339"/>
    </row>
    <row r="58" spans="1:8" ht="27.75" customHeight="1" thickBot="1">
      <c r="A58" s="211"/>
      <c r="B58" s="199"/>
      <c r="C58" s="213"/>
      <c r="D58" s="306"/>
      <c r="E58" s="307"/>
      <c r="F58" s="297"/>
      <c r="G58" s="300"/>
      <c r="H58" s="340"/>
    </row>
    <row r="59" spans="1:8" ht="15.75">
      <c r="A59" s="162"/>
      <c r="B59" s="198"/>
      <c r="C59" s="103"/>
      <c r="D59" s="3"/>
      <c r="E59" s="104"/>
      <c r="F59" s="191" t="s">
        <v>12</v>
      </c>
      <c r="G59" s="305"/>
      <c r="H59" s="324"/>
    </row>
    <row r="60" spans="1:8">
      <c r="A60" s="163"/>
      <c r="B60" s="199"/>
      <c r="C60" s="107"/>
      <c r="D60" s="2"/>
      <c r="E60" s="4"/>
      <c r="F60" s="192"/>
      <c r="G60" s="305"/>
      <c r="H60" s="324"/>
    </row>
    <row r="61" spans="1:8" ht="36" customHeight="1">
      <c r="A61" s="163"/>
      <c r="B61" s="199"/>
      <c r="C61" s="202"/>
      <c r="D61" s="173"/>
      <c r="E61" s="174"/>
      <c r="F61" s="192"/>
      <c r="G61" s="305"/>
      <c r="H61" s="324"/>
    </row>
    <row r="62" spans="1:8" ht="33.75" customHeight="1">
      <c r="A62" s="163"/>
      <c r="B62" s="199"/>
      <c r="C62" s="178"/>
      <c r="D62" s="203"/>
      <c r="E62" s="240"/>
      <c r="F62" s="192"/>
      <c r="G62" s="305"/>
      <c r="H62" s="324"/>
    </row>
    <row r="63" spans="1:8" ht="15" customHeight="1">
      <c r="A63" s="163"/>
      <c r="B63" s="199"/>
      <c r="C63" s="216"/>
      <c r="D63" s="189"/>
      <c r="E63" s="217"/>
      <c r="F63" s="192"/>
      <c r="G63" s="305"/>
      <c r="H63" s="324"/>
    </row>
    <row r="64" spans="1:8" ht="10.5" customHeight="1" thickBot="1">
      <c r="A64" s="164"/>
      <c r="B64" s="301"/>
      <c r="C64" s="302"/>
      <c r="D64" s="303"/>
      <c r="E64" s="304"/>
      <c r="F64" s="193"/>
      <c r="G64" s="305"/>
      <c r="H64" s="324"/>
    </row>
    <row r="65" spans="1:8" ht="15.75">
      <c r="A65" s="207"/>
      <c r="B65" s="210"/>
      <c r="C65" s="103"/>
      <c r="D65" s="3"/>
      <c r="E65" s="104"/>
      <c r="F65" s="191" t="s">
        <v>11</v>
      </c>
      <c r="G65" s="224"/>
      <c r="H65" s="224"/>
    </row>
    <row r="66" spans="1:8" ht="15" customHeight="1">
      <c r="A66" s="208"/>
      <c r="B66" s="211"/>
      <c r="C66" s="107"/>
      <c r="D66" s="2"/>
      <c r="E66" s="4"/>
      <c r="F66" s="192"/>
      <c r="G66" s="225"/>
      <c r="H66" s="225"/>
    </row>
    <row r="67" spans="1:8" ht="27.75" customHeight="1">
      <c r="A67" s="208"/>
      <c r="B67" s="211"/>
      <c r="C67" s="202"/>
      <c r="D67" s="173"/>
      <c r="E67" s="174"/>
      <c r="F67" s="192"/>
      <c r="G67" s="225"/>
      <c r="H67" s="225"/>
    </row>
    <row r="68" spans="1:8" ht="39.75" customHeight="1">
      <c r="A68" s="208"/>
      <c r="B68" s="211"/>
      <c r="C68" s="180"/>
      <c r="D68" s="181"/>
      <c r="E68" s="182"/>
      <c r="F68" s="192"/>
      <c r="G68" s="225"/>
      <c r="H68" s="225"/>
    </row>
    <row r="69" spans="1:8" ht="24.75" customHeight="1" thickBot="1">
      <c r="A69" s="209"/>
      <c r="B69" s="212"/>
      <c r="C69" s="183"/>
      <c r="D69" s="184"/>
      <c r="E69" s="185"/>
      <c r="F69" s="193"/>
      <c r="G69" s="295"/>
      <c r="H69" s="295"/>
    </row>
    <row r="70" spans="1:8" ht="15" customHeight="1">
      <c r="A70" s="162"/>
      <c r="B70" s="162"/>
      <c r="C70" s="81"/>
      <c r="D70" s="2"/>
      <c r="E70" s="4"/>
      <c r="F70" s="293" t="s">
        <v>12</v>
      </c>
      <c r="G70" s="224"/>
      <c r="H70" s="224"/>
    </row>
    <row r="71" spans="1:8" ht="15" customHeight="1">
      <c r="A71" s="163"/>
      <c r="B71" s="163"/>
      <c r="C71" s="173"/>
      <c r="D71" s="173"/>
      <c r="E71" s="174"/>
      <c r="F71" s="294"/>
      <c r="G71" s="225"/>
      <c r="H71" s="225"/>
    </row>
    <row r="72" spans="1:8" ht="26.25" customHeight="1">
      <c r="A72" s="163"/>
      <c r="B72" s="163"/>
      <c r="C72" s="175"/>
      <c r="D72" s="176"/>
      <c r="E72" s="177"/>
      <c r="F72" s="294"/>
      <c r="G72" s="225"/>
      <c r="H72" s="225"/>
    </row>
    <row r="73" spans="1:8" ht="43.5" customHeight="1">
      <c r="A73" s="163"/>
      <c r="B73" s="163"/>
      <c r="C73" s="281"/>
      <c r="D73" s="282"/>
      <c r="E73" s="283"/>
      <c r="F73" s="294"/>
      <c r="G73" s="225"/>
      <c r="H73" s="225"/>
    </row>
    <row r="74" spans="1:8" s="100" customFormat="1" ht="26.25" customHeight="1" thickBot="1">
      <c r="A74" s="164"/>
      <c r="B74" s="164"/>
      <c r="C74" s="284"/>
      <c r="D74" s="285"/>
      <c r="E74" s="286"/>
      <c r="F74" s="294"/>
      <c r="G74" s="295"/>
      <c r="H74" s="225"/>
    </row>
    <row r="75" spans="1:8" ht="15.75">
      <c r="A75" s="162"/>
      <c r="B75" s="162"/>
      <c r="C75" s="72"/>
      <c r="D75" s="73"/>
      <c r="E75" s="74"/>
      <c r="F75" s="220" t="s">
        <v>11</v>
      </c>
      <c r="G75" s="308"/>
      <c r="H75" s="323"/>
    </row>
    <row r="76" spans="1:8" ht="15" customHeight="1">
      <c r="A76" s="163"/>
      <c r="B76" s="163"/>
      <c r="C76" s="173"/>
      <c r="D76" s="173"/>
      <c r="E76" s="174"/>
      <c r="F76" s="221"/>
      <c r="G76" s="309"/>
      <c r="H76" s="324"/>
    </row>
    <row r="77" spans="1:8" ht="26.25" customHeight="1">
      <c r="A77" s="163"/>
      <c r="B77" s="163"/>
      <c r="C77" s="175"/>
      <c r="D77" s="176"/>
      <c r="E77" s="177"/>
      <c r="F77" s="221"/>
      <c r="G77" s="309"/>
      <c r="H77" s="324"/>
    </row>
    <row r="78" spans="1:8" ht="15" customHeight="1">
      <c r="A78" s="163"/>
      <c r="B78" s="163"/>
      <c r="C78" s="213"/>
      <c r="D78" s="214"/>
      <c r="E78" s="215"/>
      <c r="F78" s="221"/>
      <c r="G78" s="309"/>
      <c r="H78" s="324"/>
    </row>
    <row r="79" spans="1:8" ht="33" customHeight="1" thickBot="1">
      <c r="A79" s="164"/>
      <c r="B79" s="164"/>
      <c r="C79" s="287"/>
      <c r="D79" s="288"/>
      <c r="E79" s="289"/>
      <c r="F79" s="194"/>
      <c r="G79" s="311"/>
      <c r="H79" s="325"/>
    </row>
    <row r="80" spans="1:8" ht="15" customHeight="1">
      <c r="A80" s="162"/>
      <c r="B80" s="162"/>
      <c r="C80" s="72"/>
      <c r="D80" s="2"/>
      <c r="E80" s="2"/>
      <c r="F80" s="296" t="s">
        <v>12</v>
      </c>
      <c r="G80" s="308"/>
      <c r="H80" s="341"/>
    </row>
    <row r="81" spans="1:8" ht="15.75" customHeight="1">
      <c r="A81" s="163"/>
      <c r="B81" s="163"/>
      <c r="C81" s="173"/>
      <c r="D81" s="173"/>
      <c r="E81" s="174"/>
      <c r="F81" s="297"/>
      <c r="G81" s="309"/>
      <c r="H81" s="342"/>
    </row>
    <row r="82" spans="1:8" ht="18" customHeight="1">
      <c r="A82" s="163"/>
      <c r="B82" s="163"/>
      <c r="C82" s="213"/>
      <c r="D82" s="214"/>
      <c r="E82" s="215"/>
      <c r="F82" s="297"/>
      <c r="G82" s="309"/>
      <c r="H82" s="342"/>
    </row>
    <row r="83" spans="1:8" ht="23.25" customHeight="1">
      <c r="A83" s="163"/>
      <c r="B83" s="163"/>
      <c r="C83" s="213"/>
      <c r="D83" s="214"/>
      <c r="E83" s="215"/>
      <c r="F83" s="297"/>
      <c r="G83" s="309"/>
      <c r="H83" s="342"/>
    </row>
    <row r="84" spans="1:8" s="99" customFormat="1" ht="22.5" customHeight="1" thickBot="1">
      <c r="A84" s="164"/>
      <c r="B84" s="164"/>
      <c r="C84" s="102"/>
      <c r="D84" s="101"/>
      <c r="E84" s="101"/>
      <c r="F84" s="310"/>
      <c r="G84" s="311"/>
      <c r="H84" s="343"/>
    </row>
    <row r="85" spans="1:8" ht="15.75">
      <c r="A85" s="186"/>
      <c r="B85" s="211"/>
      <c r="C85" s="103"/>
      <c r="D85" s="3"/>
      <c r="E85" s="104"/>
      <c r="F85" s="191" t="s">
        <v>11</v>
      </c>
      <c r="G85" s="308"/>
      <c r="H85" s="330"/>
    </row>
    <row r="86" spans="1:8" ht="15" customHeight="1">
      <c r="A86" s="187"/>
      <c r="B86" s="211"/>
      <c r="C86" s="202"/>
      <c r="D86" s="173"/>
      <c r="E86" s="174"/>
      <c r="F86" s="192"/>
      <c r="G86" s="309"/>
      <c r="H86" s="331"/>
    </row>
    <row r="87" spans="1:8" ht="28.5" customHeight="1">
      <c r="A87" s="187"/>
      <c r="B87" s="211"/>
      <c r="C87" s="178"/>
      <c r="D87" s="176"/>
      <c r="E87" s="179"/>
      <c r="F87" s="192"/>
      <c r="G87" s="309"/>
      <c r="H87" s="331"/>
    </row>
    <row r="88" spans="1:8" ht="15" customHeight="1">
      <c r="A88" s="187"/>
      <c r="B88" s="211"/>
      <c r="C88" s="216"/>
      <c r="D88" s="189"/>
      <c r="E88" s="217"/>
      <c r="F88" s="192"/>
      <c r="G88" s="309"/>
      <c r="H88" s="331"/>
    </row>
    <row r="89" spans="1:8" ht="27" customHeight="1">
      <c r="A89" s="187"/>
      <c r="B89" s="211"/>
      <c r="C89" s="178"/>
      <c r="D89" s="176"/>
      <c r="E89" s="179"/>
      <c r="F89" s="192"/>
      <c r="G89" s="309"/>
      <c r="H89" s="331"/>
    </row>
    <row r="90" spans="1:8" ht="13.5" customHeight="1">
      <c r="A90" s="187"/>
      <c r="B90" s="211"/>
      <c r="C90" s="290"/>
      <c r="D90" s="291"/>
      <c r="E90" s="292"/>
      <c r="F90" s="192"/>
      <c r="G90" s="309"/>
      <c r="H90" s="331"/>
    </row>
    <row r="91" spans="1:8" ht="16.5" customHeight="1">
      <c r="A91" s="187"/>
      <c r="B91" s="211"/>
      <c r="C91" s="290"/>
      <c r="D91" s="291"/>
      <c r="E91" s="292"/>
      <c r="F91" s="192"/>
      <c r="G91" s="309"/>
      <c r="H91" s="331"/>
    </row>
    <row r="92" spans="1:8" ht="21" customHeight="1" thickBot="1">
      <c r="A92" s="187"/>
      <c r="B92" s="211"/>
      <c r="C92" s="180"/>
      <c r="D92" s="306"/>
      <c r="E92" s="312"/>
      <c r="F92" s="192"/>
      <c r="G92" s="309"/>
      <c r="H92" s="331"/>
    </row>
    <row r="93" spans="1:8" ht="32.25" hidden="1" customHeight="1" thickBot="1">
      <c r="A93" s="187"/>
      <c r="B93" s="211"/>
      <c r="C93" s="313"/>
      <c r="D93" s="314"/>
      <c r="E93" s="315"/>
      <c r="F93" s="192"/>
      <c r="G93" s="309"/>
      <c r="H93" s="332"/>
    </row>
    <row r="94" spans="1:8" ht="19.5" customHeight="1">
      <c r="A94" s="162"/>
      <c r="B94" s="198"/>
      <c r="C94" s="103"/>
      <c r="D94" s="105"/>
      <c r="E94" s="106"/>
      <c r="F94" s="191" t="s">
        <v>12</v>
      </c>
      <c r="G94" s="308"/>
      <c r="H94" s="330"/>
    </row>
    <row r="95" spans="1:8" ht="15.75" customHeight="1">
      <c r="A95" s="163"/>
      <c r="B95" s="199"/>
      <c r="C95" s="216"/>
      <c r="D95" s="189"/>
      <c r="E95" s="217"/>
      <c r="F95" s="192"/>
      <c r="G95" s="309"/>
      <c r="H95" s="331"/>
    </row>
    <row r="96" spans="1:8" ht="27" customHeight="1" thickBot="1">
      <c r="A96" s="163"/>
      <c r="B96" s="199"/>
      <c r="C96" s="316"/>
      <c r="D96" s="214"/>
      <c r="E96" s="317"/>
      <c r="F96" s="192"/>
      <c r="G96" s="309"/>
      <c r="H96" s="331"/>
    </row>
    <row r="97" spans="1:8" ht="18" hidden="1" customHeight="1" thickBot="1">
      <c r="A97" s="164"/>
      <c r="B97" s="164"/>
      <c r="C97" s="89"/>
      <c r="D97" s="90"/>
      <c r="E97" s="91"/>
      <c r="F97" s="194"/>
      <c r="G97" s="311"/>
      <c r="H97" s="332"/>
    </row>
    <row r="98" spans="1:8" ht="18" customHeight="1">
      <c r="A98" s="162"/>
      <c r="B98" s="162"/>
      <c r="C98" s="72"/>
      <c r="D98" s="92"/>
      <c r="E98" s="93"/>
      <c r="F98" s="296" t="s">
        <v>12</v>
      </c>
      <c r="G98" s="308"/>
      <c r="H98" s="330"/>
    </row>
    <row r="99" spans="1:8" ht="14.25" customHeight="1">
      <c r="A99" s="163"/>
      <c r="B99" s="163"/>
      <c r="C99" s="188"/>
      <c r="D99" s="189"/>
      <c r="E99" s="190"/>
      <c r="F99" s="297"/>
      <c r="G99" s="309"/>
      <c r="H99" s="331"/>
    </row>
    <row r="100" spans="1:8" ht="21.75" customHeight="1" thickBot="1">
      <c r="A100" s="163"/>
      <c r="B100" s="163"/>
      <c r="C100" s="213"/>
      <c r="D100" s="214"/>
      <c r="E100" s="215"/>
      <c r="F100" s="297"/>
      <c r="G100" s="309"/>
      <c r="H100" s="332"/>
    </row>
    <row r="101" spans="1:8" ht="18" customHeight="1">
      <c r="A101" s="318"/>
      <c r="B101" s="162"/>
      <c r="C101" s="72"/>
      <c r="D101" s="87"/>
      <c r="E101" s="88"/>
      <c r="F101" s="220" t="s">
        <v>12</v>
      </c>
      <c r="G101" s="308"/>
      <c r="H101" s="330"/>
    </row>
    <row r="102" spans="1:8" ht="15.75" customHeight="1">
      <c r="A102" s="319"/>
      <c r="B102" s="163"/>
      <c r="C102" s="75"/>
      <c r="D102" s="70"/>
      <c r="E102" s="78"/>
      <c r="F102" s="221"/>
      <c r="G102" s="309"/>
      <c r="H102" s="331"/>
    </row>
    <row r="103" spans="1:8" ht="24.75" customHeight="1">
      <c r="A103" s="319"/>
      <c r="B103" s="163"/>
      <c r="C103" s="200"/>
      <c r="D103" s="173"/>
      <c r="E103" s="201"/>
      <c r="F103" s="221"/>
      <c r="G103" s="309"/>
      <c r="H103" s="331"/>
    </row>
    <row r="104" spans="1:8" ht="14.25" customHeight="1">
      <c r="A104" s="319"/>
      <c r="B104" s="163"/>
      <c r="C104" s="188"/>
      <c r="D104" s="203"/>
      <c r="E104" s="204"/>
      <c r="F104" s="221"/>
      <c r="G104" s="309"/>
      <c r="H104" s="331"/>
    </row>
    <row r="105" spans="1:8" ht="32.25" customHeight="1">
      <c r="A105" s="319"/>
      <c r="B105" s="163"/>
      <c r="C105" s="281"/>
      <c r="D105" s="282"/>
      <c r="E105" s="326"/>
      <c r="F105" s="221"/>
      <c r="G105" s="309"/>
      <c r="H105" s="331"/>
    </row>
    <row r="106" spans="1:8" ht="22.5" customHeight="1" thickBot="1">
      <c r="A106" s="319"/>
      <c r="B106" s="163"/>
      <c r="C106" s="327"/>
      <c r="D106" s="328"/>
      <c r="E106" s="329"/>
      <c r="F106" s="221"/>
      <c r="G106" s="309"/>
      <c r="H106" s="332"/>
    </row>
    <row r="107" spans="1:8" ht="20.25" customHeight="1">
      <c r="A107" s="318"/>
      <c r="B107" s="162"/>
      <c r="C107" s="72"/>
      <c r="D107" s="73"/>
      <c r="E107" s="73"/>
      <c r="F107" s="320" t="s">
        <v>12</v>
      </c>
      <c r="G107" s="323"/>
      <c r="H107" s="330"/>
    </row>
    <row r="108" spans="1:8" ht="15" customHeight="1">
      <c r="A108" s="319"/>
      <c r="B108" s="163"/>
      <c r="C108" s="75"/>
      <c r="D108" s="2"/>
      <c r="E108" s="2"/>
      <c r="F108" s="321"/>
      <c r="G108" s="324"/>
      <c r="H108" s="331"/>
    </row>
    <row r="109" spans="1:8" ht="24.75" customHeight="1">
      <c r="A109" s="319"/>
      <c r="B109" s="163"/>
      <c r="C109" s="200"/>
      <c r="D109" s="173"/>
      <c r="E109" s="173"/>
      <c r="F109" s="321"/>
      <c r="G109" s="324"/>
      <c r="H109" s="331"/>
    </row>
    <row r="110" spans="1:8" ht="17.25" customHeight="1">
      <c r="A110" s="319"/>
      <c r="B110" s="163"/>
      <c r="C110" s="188"/>
      <c r="D110" s="203"/>
      <c r="E110" s="203"/>
      <c r="F110" s="321"/>
      <c r="G110" s="324"/>
      <c r="H110" s="331"/>
    </row>
    <row r="111" spans="1:8" ht="15" customHeight="1">
      <c r="A111" s="319"/>
      <c r="B111" s="163"/>
      <c r="C111" s="96"/>
      <c r="D111" s="69"/>
      <c r="E111" s="95"/>
      <c r="F111" s="321"/>
      <c r="G111" s="324"/>
      <c r="H111" s="331"/>
    </row>
    <row r="112" spans="1:8" ht="18" customHeight="1" thickBot="1">
      <c r="A112" s="319"/>
      <c r="B112" s="163"/>
      <c r="C112" s="108"/>
      <c r="D112" s="69"/>
      <c r="E112" s="95"/>
      <c r="F112" s="322"/>
      <c r="G112" s="325"/>
      <c r="H112" s="332"/>
    </row>
    <row r="113" spans="1:8" ht="16.5" thickBot="1">
      <c r="A113" s="84"/>
      <c r="B113" s="85"/>
      <c r="C113" s="85"/>
      <c r="D113" s="85"/>
      <c r="E113" s="85"/>
      <c r="F113" s="85"/>
      <c r="G113" s="83" t="s">
        <v>13</v>
      </c>
      <c r="H113" s="86"/>
    </row>
    <row r="114" spans="1:8" ht="15.75">
      <c r="A114" s="5"/>
      <c r="B114" s="5"/>
      <c r="C114" s="5"/>
      <c r="D114" s="5"/>
      <c r="E114" s="5"/>
      <c r="F114" s="5"/>
      <c r="G114" s="5"/>
      <c r="H114" s="5"/>
    </row>
    <row r="115" spans="1:8" ht="15.75">
      <c r="A115" s="195" t="s">
        <v>14</v>
      </c>
      <c r="B115" s="195"/>
      <c r="C115" s="195"/>
      <c r="D115" s="195"/>
      <c r="E115" s="195"/>
      <c r="F115" s="195"/>
      <c r="G115" s="5"/>
      <c r="H115" s="5"/>
    </row>
    <row r="116" spans="1:8" ht="15.75">
      <c r="A116" s="6"/>
      <c r="B116" s="6"/>
      <c r="C116" s="6"/>
      <c r="D116" s="6"/>
      <c r="E116" s="6"/>
      <c r="F116" s="6"/>
      <c r="G116" s="5"/>
      <c r="H116" s="5"/>
    </row>
    <row r="117" spans="1:8" ht="15.75">
      <c r="A117" s="7" t="s">
        <v>15</v>
      </c>
      <c r="B117" s="7"/>
      <c r="C117" s="7"/>
      <c r="D117" s="7"/>
      <c r="E117" s="7"/>
      <c r="F117" s="7"/>
      <c r="G117" s="8"/>
      <c r="H117" s="5"/>
    </row>
    <row r="118" spans="1:8" ht="15.75">
      <c r="A118" s="7"/>
      <c r="B118" s="7"/>
      <c r="C118" s="7"/>
      <c r="D118" s="7"/>
      <c r="E118" s="7"/>
      <c r="F118" s="7"/>
      <c r="G118" s="8"/>
      <c r="H118" s="5"/>
    </row>
    <row r="119" spans="1:8" ht="15.75">
      <c r="G119" s="8"/>
      <c r="H119" s="5"/>
    </row>
    <row r="120" spans="1:8" ht="15.75">
      <c r="A120" s="169" t="s">
        <v>16</v>
      </c>
      <c r="B120" s="169"/>
      <c r="C120" s="169"/>
      <c r="D120" s="169"/>
      <c r="E120" s="169"/>
      <c r="F120" s="169"/>
      <c r="G120" s="8"/>
      <c r="H120" s="5"/>
    </row>
    <row r="121" spans="1:8" ht="15.75">
      <c r="A121" s="170" t="s">
        <v>17</v>
      </c>
      <c r="B121" s="170"/>
      <c r="C121" s="170"/>
      <c r="D121" s="170"/>
      <c r="E121" s="170"/>
      <c r="F121" s="170"/>
      <c r="G121" s="8"/>
      <c r="H121" s="5"/>
    </row>
    <row r="122" spans="1:8" ht="15.75">
      <c r="A122" s="9"/>
      <c r="B122" s="9"/>
      <c r="C122" s="9"/>
      <c r="D122" s="9"/>
      <c r="G122" s="8"/>
      <c r="H122" s="5"/>
    </row>
    <row r="123" spans="1:8" ht="15.75">
      <c r="A123" s="171" t="s">
        <v>18</v>
      </c>
      <c r="B123" s="171"/>
      <c r="C123" s="171"/>
      <c r="D123" s="171"/>
      <c r="E123" s="171"/>
      <c r="F123" s="171"/>
      <c r="G123" s="8"/>
      <c r="H123" s="5"/>
    </row>
    <row r="124" spans="1:8" ht="15.75">
      <c r="A124" s="172" t="s">
        <v>19</v>
      </c>
      <c r="B124" s="172"/>
      <c r="C124" s="172"/>
      <c r="D124" s="172"/>
      <c r="E124" s="172"/>
      <c r="F124" s="172"/>
      <c r="G124" s="8"/>
      <c r="H124" s="5"/>
    </row>
    <row r="125" spans="1:8" ht="15.75">
      <c r="A125" s="10"/>
      <c r="B125" s="10"/>
      <c r="C125" s="10"/>
      <c r="D125" s="10"/>
      <c r="G125" s="8"/>
      <c r="H125" s="5"/>
    </row>
    <row r="126" spans="1:8" ht="15.75">
      <c r="A126" s="165" t="s">
        <v>56</v>
      </c>
      <c r="B126" s="165"/>
      <c r="C126" s="165"/>
      <c r="D126" s="165"/>
      <c r="E126" s="165"/>
      <c r="F126" s="11"/>
      <c r="G126" s="8"/>
      <c r="H126" s="5"/>
    </row>
    <row r="127" spans="1:8" ht="15.75">
      <c r="A127" s="165" t="s">
        <v>57</v>
      </c>
      <c r="B127" s="165"/>
      <c r="C127" s="165"/>
      <c r="D127" s="165"/>
      <c r="E127" s="165"/>
      <c r="F127" s="11"/>
      <c r="G127" s="8"/>
      <c r="H127" s="5"/>
    </row>
    <row r="128" spans="1:8" ht="15.75">
      <c r="A128" s="166" t="s">
        <v>20</v>
      </c>
      <c r="B128" s="166"/>
      <c r="C128" s="166"/>
      <c r="D128" s="166"/>
      <c r="E128" s="166"/>
      <c r="F128" s="11"/>
      <c r="G128" s="8"/>
      <c r="H128" s="5"/>
    </row>
    <row r="129" spans="1:8" ht="15.75">
      <c r="A129" s="166" t="s">
        <v>21</v>
      </c>
      <c r="B129" s="166"/>
      <c r="C129" s="166"/>
      <c r="D129" s="166"/>
      <c r="E129" s="166"/>
      <c r="F129" s="166"/>
      <c r="G129" s="8"/>
      <c r="H129" s="5"/>
    </row>
    <row r="130" spans="1:8" ht="15.75">
      <c r="A130" s="167" t="s">
        <v>22</v>
      </c>
      <c r="B130" s="167"/>
      <c r="C130" s="167"/>
      <c r="D130" s="167"/>
      <c r="E130" s="167"/>
      <c r="F130" s="167"/>
      <c r="G130" s="8"/>
      <c r="H130" s="5"/>
    </row>
    <row r="131" spans="1:8" ht="15.75">
      <c r="A131" s="168" t="s">
        <v>23</v>
      </c>
      <c r="B131" s="168"/>
      <c r="C131" s="168"/>
      <c r="D131" s="168"/>
      <c r="E131" s="168"/>
      <c r="F131" s="11"/>
      <c r="G131" s="8"/>
      <c r="H131" s="5"/>
    </row>
    <row r="132" spans="1:8" ht="15.75">
      <c r="A132" s="161" t="s">
        <v>24</v>
      </c>
      <c r="B132" s="161"/>
      <c r="C132" s="161"/>
      <c r="D132" s="161"/>
      <c r="E132" s="161"/>
      <c r="F132" s="11"/>
      <c r="G132" s="8"/>
      <c r="H132" s="5"/>
    </row>
    <row r="133" spans="1:8" ht="15.75">
      <c r="A133" s="161" t="s">
        <v>25</v>
      </c>
      <c r="B133" s="161"/>
      <c r="C133" s="161"/>
      <c r="D133" s="161"/>
      <c r="E133" s="161"/>
      <c r="F133" s="11"/>
      <c r="G133" s="8"/>
      <c r="H133" s="5"/>
    </row>
    <row r="134" spans="1:8" ht="15.75">
      <c r="G134" s="8"/>
      <c r="H134" s="5"/>
    </row>
    <row r="135" spans="1:8" ht="15.75">
      <c r="G135" s="8"/>
      <c r="H135" s="5"/>
    </row>
  </sheetData>
  <mergeCells count="164">
    <mergeCell ref="H101:H106"/>
    <mergeCell ref="H107:H112"/>
    <mergeCell ref="H18:H24"/>
    <mergeCell ref="G44:G49"/>
    <mergeCell ref="G25:G31"/>
    <mergeCell ref="H25:H31"/>
    <mergeCell ref="H44:H49"/>
    <mergeCell ref="G94:G97"/>
    <mergeCell ref="G85:G93"/>
    <mergeCell ref="G65:G69"/>
    <mergeCell ref="H65:H69"/>
    <mergeCell ref="H70:H74"/>
    <mergeCell ref="H50:H55"/>
    <mergeCell ref="H56:H58"/>
    <mergeCell ref="H59:H64"/>
    <mergeCell ref="G75:G79"/>
    <mergeCell ref="H75:H79"/>
    <mergeCell ref="H80:H84"/>
    <mergeCell ref="H85:H93"/>
    <mergeCell ref="H94:H97"/>
    <mergeCell ref="H98:H100"/>
    <mergeCell ref="B101:B106"/>
    <mergeCell ref="F101:F106"/>
    <mergeCell ref="G101:G106"/>
    <mergeCell ref="C109:E109"/>
    <mergeCell ref="C110:E110"/>
    <mergeCell ref="A107:A112"/>
    <mergeCell ref="B107:B112"/>
    <mergeCell ref="F107:F112"/>
    <mergeCell ref="G107:G112"/>
    <mergeCell ref="C103:E103"/>
    <mergeCell ref="C104:E104"/>
    <mergeCell ref="C105:E105"/>
    <mergeCell ref="C106:E106"/>
    <mergeCell ref="A101:A106"/>
    <mergeCell ref="C76:E76"/>
    <mergeCell ref="F98:F100"/>
    <mergeCell ref="G98:G100"/>
    <mergeCell ref="C100:E100"/>
    <mergeCell ref="A98:A100"/>
    <mergeCell ref="B98:B100"/>
    <mergeCell ref="F80:F84"/>
    <mergeCell ref="G80:G84"/>
    <mergeCell ref="C82:E82"/>
    <mergeCell ref="C92:E93"/>
    <mergeCell ref="F85:F93"/>
    <mergeCell ref="C96:E96"/>
    <mergeCell ref="C95:E95"/>
    <mergeCell ref="F75:F79"/>
    <mergeCell ref="C73:E74"/>
    <mergeCell ref="C78:E79"/>
    <mergeCell ref="C86:E86"/>
    <mergeCell ref="C90:E91"/>
    <mergeCell ref="F70:F74"/>
    <mergeCell ref="G70:G74"/>
    <mergeCell ref="A50:A55"/>
    <mergeCell ref="B50:B55"/>
    <mergeCell ref="F50:F55"/>
    <mergeCell ref="G50:G55"/>
    <mergeCell ref="A56:A58"/>
    <mergeCell ref="B56:B58"/>
    <mergeCell ref="F56:F58"/>
    <mergeCell ref="G56:G58"/>
    <mergeCell ref="B59:B64"/>
    <mergeCell ref="F59:F64"/>
    <mergeCell ref="C62:E62"/>
    <mergeCell ref="C64:E64"/>
    <mergeCell ref="C63:E63"/>
    <mergeCell ref="G59:G64"/>
    <mergeCell ref="C53:E53"/>
    <mergeCell ref="C58:E58"/>
    <mergeCell ref="A75:A79"/>
    <mergeCell ref="B75:B79"/>
    <mergeCell ref="E1:F1"/>
    <mergeCell ref="E4:F4"/>
    <mergeCell ref="A5:F5"/>
    <mergeCell ref="A6:G6"/>
    <mergeCell ref="A7:H7"/>
    <mergeCell ref="D3:F3"/>
    <mergeCell ref="A9:H9"/>
    <mergeCell ref="G10:H10"/>
    <mergeCell ref="C16:E16"/>
    <mergeCell ref="F12:F17"/>
    <mergeCell ref="C17:E17"/>
    <mergeCell ref="A12:A17"/>
    <mergeCell ref="H12:H17"/>
    <mergeCell ref="C14:E14"/>
    <mergeCell ref="B12:B17"/>
    <mergeCell ref="G12:G17"/>
    <mergeCell ref="C12:E12"/>
    <mergeCell ref="C13:E13"/>
    <mergeCell ref="C15:E15"/>
    <mergeCell ref="F44:F49"/>
    <mergeCell ref="F38:F43"/>
    <mergeCell ref="G38:G43"/>
    <mergeCell ref="H38:H43"/>
    <mergeCell ref="B32:B37"/>
    <mergeCell ref="F32:F37"/>
    <mergeCell ref="G32:G37"/>
    <mergeCell ref="H32:H37"/>
    <mergeCell ref="B18:B24"/>
    <mergeCell ref="F18:F24"/>
    <mergeCell ref="B25:B31"/>
    <mergeCell ref="C24:E24"/>
    <mergeCell ref="C28:E28"/>
    <mergeCell ref="C41:E41"/>
    <mergeCell ref="C40:E40"/>
    <mergeCell ref="C27:E27"/>
    <mergeCell ref="C42:E42"/>
    <mergeCell ref="B38:B43"/>
    <mergeCell ref="C22:E23"/>
    <mergeCell ref="C29:E30"/>
    <mergeCell ref="F25:F31"/>
    <mergeCell ref="C32:E32"/>
    <mergeCell ref="C33:E33"/>
    <mergeCell ref="G18:G24"/>
    <mergeCell ref="A38:A43"/>
    <mergeCell ref="A32:A37"/>
    <mergeCell ref="A18:A24"/>
    <mergeCell ref="A94:A97"/>
    <mergeCell ref="B94:B97"/>
    <mergeCell ref="C52:E52"/>
    <mergeCell ref="C61:E61"/>
    <mergeCell ref="C67:E67"/>
    <mergeCell ref="C47:E47"/>
    <mergeCell ref="C46:E46"/>
    <mergeCell ref="A44:A49"/>
    <mergeCell ref="B44:B49"/>
    <mergeCell ref="A65:A69"/>
    <mergeCell ref="B65:B69"/>
    <mergeCell ref="C72:E72"/>
    <mergeCell ref="C83:E83"/>
    <mergeCell ref="C88:E88"/>
    <mergeCell ref="C89:E89"/>
    <mergeCell ref="B85:B93"/>
    <mergeCell ref="A70:A74"/>
    <mergeCell ref="B70:B74"/>
    <mergeCell ref="A80:A84"/>
    <mergeCell ref="B80:B84"/>
    <mergeCell ref="A25:A31"/>
    <mergeCell ref="A133:E133"/>
    <mergeCell ref="A59:A64"/>
    <mergeCell ref="A127:E127"/>
    <mergeCell ref="A128:E128"/>
    <mergeCell ref="A129:F129"/>
    <mergeCell ref="A130:F130"/>
    <mergeCell ref="A131:E131"/>
    <mergeCell ref="A132:E132"/>
    <mergeCell ref="A120:F120"/>
    <mergeCell ref="A121:F121"/>
    <mergeCell ref="A123:F123"/>
    <mergeCell ref="A124:F124"/>
    <mergeCell ref="C71:E71"/>
    <mergeCell ref="C77:E77"/>
    <mergeCell ref="C81:E81"/>
    <mergeCell ref="C87:E87"/>
    <mergeCell ref="C68:E68"/>
    <mergeCell ref="C69:E69"/>
    <mergeCell ref="A126:E126"/>
    <mergeCell ref="A85:A93"/>
    <mergeCell ref="C99:E99"/>
    <mergeCell ref="F65:F69"/>
    <mergeCell ref="F94:F97"/>
    <mergeCell ref="A115:F115"/>
  </mergeCells>
  <pageMargins left="3.937007874015748E-2" right="3.937007874015748E-2" top="0.15748031496062992" bottom="0.19685039370078741" header="0.31496062992125984" footer="0.31496062992125984"/>
  <pageSetup paperSize="9" scale="7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3:AH50"/>
  <sheetViews>
    <sheetView topLeftCell="B28" workbookViewId="0">
      <selection activeCell="D3" sqref="D3:Y3"/>
    </sheetView>
  </sheetViews>
  <sheetFormatPr baseColWidth="10" defaultRowHeight="15"/>
  <cols>
    <col min="1" max="1" width="0" hidden="1" customWidth="1"/>
    <col min="3" max="3" width="14" bestFit="1" customWidth="1"/>
    <col min="6" max="29" width="0" hidden="1" customWidth="1"/>
    <col min="32" max="33" width="0" hidden="1" customWidth="1"/>
    <col min="34" max="34" width="12.28515625" bestFit="1" customWidth="1"/>
  </cols>
  <sheetData>
    <row r="3" spans="1:34" ht="18.75">
      <c r="B3" s="11"/>
      <c r="C3" s="11"/>
      <c r="D3" s="345" t="s">
        <v>49</v>
      </c>
      <c r="E3" s="345"/>
      <c r="F3" s="345"/>
      <c r="G3" s="345"/>
      <c r="H3" s="345"/>
      <c r="I3" s="345"/>
      <c r="J3" s="345"/>
      <c r="K3" s="345"/>
      <c r="L3" s="345"/>
      <c r="M3" s="345"/>
      <c r="N3" s="345"/>
      <c r="O3" s="345"/>
      <c r="P3" s="345"/>
      <c r="Q3" s="345"/>
      <c r="R3" s="345"/>
      <c r="S3" s="345"/>
      <c r="T3" s="345"/>
      <c r="U3" s="345"/>
      <c r="V3" s="345"/>
      <c r="W3" s="345"/>
      <c r="X3" s="345"/>
      <c r="Y3" s="345"/>
      <c r="Z3" s="11"/>
      <c r="AA3" s="11"/>
      <c r="AB3" s="11"/>
      <c r="AC3" s="11"/>
      <c r="AD3" s="11"/>
      <c r="AE3" s="11"/>
      <c r="AF3" s="11"/>
      <c r="AG3" s="11"/>
    </row>
    <row r="4" spans="1:34" ht="18.75">
      <c r="B4" s="12"/>
      <c r="C4" s="12"/>
      <c r="D4" s="345" t="s">
        <v>50</v>
      </c>
      <c r="E4" s="345"/>
      <c r="F4" s="345"/>
      <c r="G4" s="345"/>
      <c r="H4" s="345"/>
      <c r="I4" s="345"/>
      <c r="J4" s="345"/>
      <c r="K4" s="345"/>
      <c r="L4" s="345"/>
      <c r="M4" s="345"/>
      <c r="N4" s="345"/>
      <c r="O4" s="345"/>
      <c r="P4" s="345"/>
      <c r="Q4" s="345"/>
      <c r="R4" s="345"/>
      <c r="S4" s="345"/>
      <c r="T4" s="345"/>
      <c r="U4" s="345"/>
      <c r="V4" s="345"/>
      <c r="W4" s="345"/>
      <c r="X4" s="345"/>
      <c r="Y4" s="345"/>
      <c r="Z4" s="12"/>
      <c r="AA4" s="12"/>
      <c r="AB4" s="12"/>
      <c r="AC4" s="12"/>
      <c r="AD4" s="12"/>
      <c r="AE4" s="12"/>
      <c r="AF4" s="12"/>
      <c r="AG4" s="12"/>
      <c r="AH4" s="13"/>
    </row>
    <row r="5" spans="1:34" ht="18.75">
      <c r="C5" s="14"/>
      <c r="D5" s="14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</row>
    <row r="6" spans="1:34" ht="18.75">
      <c r="C6" s="14"/>
      <c r="D6" s="14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</row>
    <row r="7" spans="1:34" ht="15.75" thickBot="1">
      <c r="B7" s="14"/>
      <c r="C7" s="16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</row>
    <row r="8" spans="1:34" ht="15.75" thickBot="1">
      <c r="B8" s="17" t="s">
        <v>26</v>
      </c>
      <c r="C8" s="18" t="s">
        <v>27</v>
      </c>
      <c r="D8" s="346" t="s">
        <v>44</v>
      </c>
      <c r="E8" s="347"/>
      <c r="F8" s="348" t="s">
        <v>45</v>
      </c>
      <c r="G8" s="349"/>
      <c r="H8" s="348"/>
      <c r="I8" s="349"/>
      <c r="J8" s="348"/>
      <c r="K8" s="349"/>
      <c r="L8" s="346"/>
      <c r="M8" s="350"/>
      <c r="N8" s="350"/>
      <c r="O8" s="350"/>
      <c r="P8" s="350"/>
      <c r="Q8" s="350"/>
      <c r="R8" s="350"/>
      <c r="S8" s="350"/>
      <c r="T8" s="350"/>
      <c r="U8" s="347"/>
      <c r="V8" s="351"/>
      <c r="W8" s="349"/>
      <c r="X8" s="348"/>
      <c r="Y8" s="351"/>
      <c r="Z8" s="351"/>
      <c r="AA8" s="349"/>
      <c r="AB8" s="348" t="s">
        <v>28</v>
      </c>
      <c r="AC8" s="349"/>
      <c r="AD8" s="354" t="s">
        <v>29</v>
      </c>
      <c r="AE8" s="355"/>
      <c r="AF8" s="358" t="s">
        <v>30</v>
      </c>
      <c r="AG8" s="359"/>
      <c r="AH8" s="344" t="s">
        <v>52</v>
      </c>
    </row>
    <row r="9" spans="1:34" ht="15.75" thickBot="1">
      <c r="B9" s="19"/>
      <c r="C9" s="20" t="s">
        <v>31</v>
      </c>
      <c r="D9" s="362" t="s">
        <v>32</v>
      </c>
      <c r="E9" s="363"/>
      <c r="F9" s="362" t="s">
        <v>32</v>
      </c>
      <c r="G9" s="363"/>
      <c r="H9" s="362" t="s">
        <v>32</v>
      </c>
      <c r="I9" s="363"/>
      <c r="J9" s="362" t="s">
        <v>32</v>
      </c>
      <c r="K9" s="363"/>
      <c r="L9" s="364" t="s">
        <v>32</v>
      </c>
      <c r="M9" s="365"/>
      <c r="N9" s="366" t="s">
        <v>33</v>
      </c>
      <c r="O9" s="367"/>
      <c r="P9" s="366" t="s">
        <v>34</v>
      </c>
      <c r="Q9" s="367"/>
      <c r="R9" s="366" t="s">
        <v>35</v>
      </c>
      <c r="S9" s="367"/>
      <c r="T9" s="366" t="s">
        <v>36</v>
      </c>
      <c r="U9" s="367"/>
      <c r="V9" s="352" t="s">
        <v>32</v>
      </c>
      <c r="W9" s="353"/>
      <c r="X9" s="352" t="s">
        <v>32</v>
      </c>
      <c r="Y9" s="353"/>
      <c r="Z9" s="352" t="s">
        <v>33</v>
      </c>
      <c r="AA9" s="353"/>
      <c r="AB9" s="352" t="s">
        <v>32</v>
      </c>
      <c r="AC9" s="353"/>
      <c r="AD9" s="356"/>
      <c r="AE9" s="357"/>
      <c r="AF9" s="360"/>
      <c r="AG9" s="361"/>
      <c r="AH9" s="344"/>
    </row>
    <row r="10" spans="1:34" ht="15.75" thickBot="1">
      <c r="B10" s="21" t="s">
        <v>37</v>
      </c>
      <c r="C10" s="22"/>
      <c r="D10" s="23" t="s">
        <v>38</v>
      </c>
      <c r="E10" s="24" t="s">
        <v>39</v>
      </c>
      <c r="F10" s="23" t="s">
        <v>38</v>
      </c>
      <c r="G10" s="24" t="s">
        <v>39</v>
      </c>
      <c r="H10" s="23" t="s">
        <v>38</v>
      </c>
      <c r="I10" s="24" t="s">
        <v>39</v>
      </c>
      <c r="J10" s="23" t="s">
        <v>38</v>
      </c>
      <c r="K10" s="24" t="s">
        <v>39</v>
      </c>
      <c r="L10" s="25" t="s">
        <v>38</v>
      </c>
      <c r="M10" s="26" t="s">
        <v>39</v>
      </c>
      <c r="N10" s="25" t="s">
        <v>38</v>
      </c>
      <c r="O10" s="26" t="s">
        <v>39</v>
      </c>
      <c r="P10" s="25" t="s">
        <v>38</v>
      </c>
      <c r="Q10" s="26" t="s">
        <v>39</v>
      </c>
      <c r="R10" s="25" t="s">
        <v>38</v>
      </c>
      <c r="S10" s="26" t="s">
        <v>39</v>
      </c>
      <c r="T10" s="25" t="s">
        <v>38</v>
      </c>
      <c r="U10" s="26" t="s">
        <v>39</v>
      </c>
      <c r="V10" s="25" t="s">
        <v>38</v>
      </c>
      <c r="W10" s="26" t="s">
        <v>39</v>
      </c>
      <c r="X10" s="25" t="s">
        <v>38</v>
      </c>
      <c r="Y10" s="26" t="s">
        <v>39</v>
      </c>
      <c r="Z10" s="27" t="s">
        <v>38</v>
      </c>
      <c r="AA10" s="26" t="s">
        <v>39</v>
      </c>
      <c r="AB10" s="25" t="s">
        <v>38</v>
      </c>
      <c r="AC10" s="26" t="s">
        <v>39</v>
      </c>
      <c r="AD10" s="28" t="s">
        <v>40</v>
      </c>
      <c r="AE10" s="28" t="s">
        <v>13</v>
      </c>
      <c r="AF10" s="28" t="s">
        <v>40</v>
      </c>
      <c r="AG10" s="28" t="s">
        <v>13</v>
      </c>
    </row>
    <row r="11" spans="1:34">
      <c r="B11" s="17"/>
      <c r="C11" s="29"/>
      <c r="D11" s="17"/>
      <c r="E11" s="18"/>
      <c r="F11" s="17"/>
      <c r="G11" s="18"/>
      <c r="H11" s="17"/>
      <c r="I11" s="18"/>
      <c r="J11" s="17"/>
      <c r="K11" s="18"/>
      <c r="L11" s="17"/>
      <c r="M11" s="18"/>
      <c r="N11" s="17"/>
      <c r="O11" s="18"/>
      <c r="P11" s="17"/>
      <c r="Q11" s="18"/>
      <c r="R11" s="17"/>
      <c r="S11" s="18"/>
      <c r="T11" s="17"/>
      <c r="U11" s="18"/>
      <c r="V11" s="17" t="s">
        <v>31</v>
      </c>
      <c r="W11" s="18"/>
      <c r="X11" s="17"/>
      <c r="Y11" s="18"/>
      <c r="Z11" s="30"/>
      <c r="AA11" s="18"/>
      <c r="AB11" s="17"/>
      <c r="AC11" s="18"/>
      <c r="AD11" s="31"/>
      <c r="AE11" s="32"/>
      <c r="AF11" s="31"/>
      <c r="AG11" s="32"/>
    </row>
    <row r="12" spans="1:34">
      <c r="B12" s="33"/>
      <c r="C12" s="34"/>
      <c r="D12" s="33"/>
      <c r="E12" s="35"/>
      <c r="F12" s="33" t="s">
        <v>31</v>
      </c>
      <c r="G12" s="35"/>
      <c r="H12" s="33" t="s">
        <v>31</v>
      </c>
      <c r="I12" s="35"/>
      <c r="J12" s="33" t="s">
        <v>31</v>
      </c>
      <c r="K12" s="35"/>
      <c r="L12" s="33" t="s">
        <v>31</v>
      </c>
      <c r="M12" s="35"/>
      <c r="N12" s="33" t="s">
        <v>31</v>
      </c>
      <c r="O12" s="35"/>
      <c r="P12" s="33"/>
      <c r="Q12" s="35"/>
      <c r="R12" s="33" t="s">
        <v>31</v>
      </c>
      <c r="S12" s="35"/>
      <c r="T12" s="33" t="s">
        <v>31</v>
      </c>
      <c r="U12" s="35"/>
      <c r="V12" s="33"/>
      <c r="W12" s="35" t="s">
        <v>31</v>
      </c>
      <c r="X12" s="33"/>
      <c r="Y12" s="35"/>
      <c r="Z12" s="36"/>
      <c r="AA12" s="35"/>
      <c r="AB12" s="33"/>
      <c r="AC12" s="35"/>
      <c r="AD12" s="37"/>
      <c r="AE12" s="38"/>
      <c r="AF12" s="37"/>
      <c r="AG12" s="38"/>
    </row>
    <row r="13" spans="1:34">
      <c r="A13">
        <v>118410</v>
      </c>
      <c r="B13" s="39">
        <v>1</v>
      </c>
      <c r="C13" s="40">
        <v>1</v>
      </c>
      <c r="D13" s="41">
        <v>114674.12</v>
      </c>
      <c r="E13" s="42">
        <f>+$C13*D13</f>
        <v>114674.12</v>
      </c>
      <c r="F13" s="41"/>
      <c r="G13" s="42">
        <f>+$C13*F13</f>
        <v>0</v>
      </c>
      <c r="H13" s="41"/>
      <c r="I13" s="42">
        <f>+$C13*H13</f>
        <v>0</v>
      </c>
      <c r="J13" s="41"/>
      <c r="K13" s="43">
        <f>+$C13*J13</f>
        <v>0</v>
      </c>
      <c r="L13" s="41"/>
      <c r="M13" s="42">
        <f>+L13*C13</f>
        <v>0</v>
      </c>
      <c r="N13" s="41"/>
      <c r="O13" s="42">
        <f>+N13*C13</f>
        <v>0</v>
      </c>
      <c r="P13" s="41"/>
      <c r="Q13" s="42">
        <f>+P13*E13</f>
        <v>0</v>
      </c>
      <c r="R13" s="41"/>
      <c r="S13" s="42">
        <f>+R13*G13</f>
        <v>0</v>
      </c>
      <c r="T13" s="41"/>
      <c r="U13" s="42">
        <f>+T13*I13</f>
        <v>0</v>
      </c>
      <c r="V13" s="41"/>
      <c r="W13" s="43">
        <f>+$C13*V13</f>
        <v>0</v>
      </c>
      <c r="X13" s="41"/>
      <c r="Y13" s="43">
        <f>+$C13*X13</f>
        <v>0</v>
      </c>
      <c r="Z13" s="41"/>
      <c r="AA13" s="42">
        <f>+$C13*Z13</f>
        <v>0</v>
      </c>
      <c r="AB13" s="41"/>
      <c r="AC13" s="42">
        <f>+$C13*AB13</f>
        <v>0</v>
      </c>
      <c r="AD13" s="44">
        <f>+IF(OR(D13&gt;0,F13&gt;0,H13&gt;0,J13&gt;0,V13&gt;0,L13&gt;0,V13&gt;0,X13&gt;0,),MIN(IF(D13&gt;0,D13,1000000),IF(F13&gt;0,F13,1000000),IF(H13&gt;0,H13,1000000),IF(J13&gt;0,J13,1000000),IF(L13&gt;0,L13,1000000),IF(V13&gt;0,V13,1000000),IF(X13&gt;0,X13,1000000)),0)</f>
        <v>114674.12</v>
      </c>
      <c r="AE13" s="45">
        <f>+AD13*$C13</f>
        <v>114674.12</v>
      </c>
      <c r="AF13" s="44">
        <f>+IF(OR(N13&gt;0,P13&gt;0,R13&gt;0,T13&gt;0,AD13&gt;0,),MIN(IF(N13&gt;0,N13,1000000),IF(P13&gt;0,P13,1000000),IF(R13&gt;0,R13,1000000),IF(T13&gt;0,T13,1000000),IF(AD13&gt;0,AD13,1000000)),0)</f>
        <v>114674.12</v>
      </c>
      <c r="AG13" s="45">
        <f>+AF13*C13</f>
        <v>114674.12</v>
      </c>
      <c r="AH13" s="98">
        <f>AE13*100/A13-100</f>
        <v>-3.1550375812853702</v>
      </c>
    </row>
    <row r="14" spans="1:34">
      <c r="A14">
        <v>256302</v>
      </c>
      <c r="B14" s="39">
        <v>2</v>
      </c>
      <c r="C14" s="40">
        <v>1</v>
      </c>
      <c r="D14" s="41">
        <v>257579.96</v>
      </c>
      <c r="E14" s="42">
        <f t="shared" ref="E14:E33" si="0">+$C14*D14</f>
        <v>257579.96</v>
      </c>
      <c r="F14" s="41"/>
      <c r="G14" s="42">
        <f t="shared" ref="G14:G33" si="1">+$C14*F14</f>
        <v>0</v>
      </c>
      <c r="H14" s="41"/>
      <c r="I14" s="46"/>
      <c r="J14" s="41"/>
      <c r="K14" s="43"/>
      <c r="L14" s="41"/>
      <c r="M14" s="42"/>
      <c r="N14" s="41"/>
      <c r="O14" s="42"/>
      <c r="P14" s="41"/>
      <c r="Q14" s="42"/>
      <c r="R14" s="41"/>
      <c r="S14" s="42"/>
      <c r="T14" s="41"/>
      <c r="U14" s="42"/>
      <c r="V14" s="41"/>
      <c r="W14" s="43"/>
      <c r="X14" s="41"/>
      <c r="Y14" s="43"/>
      <c r="Z14" s="41"/>
      <c r="AA14" s="42"/>
      <c r="AB14" s="41"/>
      <c r="AC14" s="42"/>
      <c r="AD14" s="44">
        <f t="shared" ref="AD14:AD33" si="2">+IF(OR(D14&gt;0,F14&gt;0,H14&gt;0,J14&gt;0,V14&gt;0,L14&gt;0,V14&gt;0,X14&gt;0,),MIN(IF(D14&gt;0,D14,1000000),IF(F14&gt;0,F14,1000000),IF(H14&gt;0,H14,1000000),IF(J14&gt;0,J14,1000000),IF(L14&gt;0,L14,1000000),IF(V14&gt;0,V14,1000000),IF(X14&gt;0,X14,1000000)),0)</f>
        <v>257579.96</v>
      </c>
      <c r="AE14" s="45">
        <f t="shared" ref="AE14:AE33" si="3">+AD14*$C14</f>
        <v>257579.96</v>
      </c>
      <c r="AF14" s="44">
        <f t="shared" ref="AF14:AF33" si="4">+IF(OR(N14&gt;0,P14&gt;0,R14&gt;0,T14&gt;0,AD14&gt;0,),MIN(IF(N14&gt;0,N14,1000000),IF(P14&gt;0,P14,1000000),IF(R14&gt;0,R14,1000000),IF(T14&gt;0,T14,1000000),IF(AD14&gt;0,AD14,1000000)),0)</f>
        <v>257579.96</v>
      </c>
      <c r="AG14" s="45">
        <f t="shared" ref="AG14:AG33" si="5">+AF14*C14</f>
        <v>257579.96</v>
      </c>
      <c r="AH14" s="98">
        <f t="shared" ref="AH14:AH33" si="6">AE14*100/A14-100</f>
        <v>0.49861491521720325</v>
      </c>
    </row>
    <row r="15" spans="1:34">
      <c r="A15">
        <v>397160</v>
      </c>
      <c r="B15" s="39">
        <v>3</v>
      </c>
      <c r="C15" s="40">
        <v>1</v>
      </c>
      <c r="D15" s="41">
        <v>377311.88</v>
      </c>
      <c r="E15" s="42">
        <f t="shared" si="0"/>
        <v>377311.88</v>
      </c>
      <c r="F15" s="41"/>
      <c r="G15" s="42">
        <f t="shared" si="1"/>
        <v>0</v>
      </c>
      <c r="H15" s="41"/>
      <c r="I15" s="46"/>
      <c r="J15" s="41"/>
      <c r="K15" s="43"/>
      <c r="L15" s="41"/>
      <c r="M15" s="42"/>
      <c r="N15" s="41"/>
      <c r="O15" s="42"/>
      <c r="P15" s="41"/>
      <c r="Q15" s="42"/>
      <c r="R15" s="41"/>
      <c r="S15" s="42"/>
      <c r="T15" s="41"/>
      <c r="U15" s="42"/>
      <c r="V15" s="41"/>
      <c r="W15" s="43"/>
      <c r="X15" s="41"/>
      <c r="Y15" s="43"/>
      <c r="Z15" s="41"/>
      <c r="AA15" s="42"/>
      <c r="AB15" s="41"/>
      <c r="AC15" s="42"/>
      <c r="AD15" s="44">
        <f t="shared" si="2"/>
        <v>377311.88</v>
      </c>
      <c r="AE15" s="45">
        <f t="shared" si="3"/>
        <v>377311.88</v>
      </c>
      <c r="AF15" s="44">
        <f t="shared" si="4"/>
        <v>377311.88</v>
      </c>
      <c r="AG15" s="45">
        <f t="shared" si="5"/>
        <v>377311.88</v>
      </c>
      <c r="AH15" s="98">
        <f t="shared" si="6"/>
        <v>-4.9975123375969446</v>
      </c>
    </row>
    <row r="16" spans="1:34">
      <c r="A16">
        <v>244868</v>
      </c>
      <c r="B16" s="39">
        <v>4</v>
      </c>
      <c r="C16" s="40">
        <v>1</v>
      </c>
      <c r="D16" s="41">
        <v>252062.36</v>
      </c>
      <c r="E16" s="42">
        <f t="shared" si="0"/>
        <v>252062.36</v>
      </c>
      <c r="F16" s="41"/>
      <c r="G16" s="42">
        <f t="shared" si="1"/>
        <v>0</v>
      </c>
      <c r="H16" s="41"/>
      <c r="I16" s="46"/>
      <c r="J16" s="41"/>
      <c r="K16" s="43"/>
      <c r="L16" s="41"/>
      <c r="M16" s="42"/>
      <c r="N16" s="41"/>
      <c r="O16" s="42"/>
      <c r="P16" s="41"/>
      <c r="Q16" s="42"/>
      <c r="R16" s="41"/>
      <c r="S16" s="42"/>
      <c r="T16" s="41"/>
      <c r="U16" s="42"/>
      <c r="V16" s="41"/>
      <c r="W16" s="43"/>
      <c r="X16" s="41"/>
      <c r="Y16" s="43"/>
      <c r="Z16" s="41"/>
      <c r="AA16" s="42"/>
      <c r="AB16" s="41"/>
      <c r="AC16" s="42"/>
      <c r="AD16" s="44">
        <f t="shared" si="2"/>
        <v>252062.36</v>
      </c>
      <c r="AE16" s="45">
        <f t="shared" si="3"/>
        <v>252062.36</v>
      </c>
      <c r="AF16" s="44">
        <f t="shared" si="4"/>
        <v>252062.36</v>
      </c>
      <c r="AG16" s="45">
        <f t="shared" si="5"/>
        <v>252062.36</v>
      </c>
      <c r="AH16" s="98">
        <f t="shared" si="6"/>
        <v>2.9380564222356469</v>
      </c>
    </row>
    <row r="17" spans="1:34">
      <c r="A17">
        <v>261723</v>
      </c>
      <c r="B17" s="39">
        <v>5</v>
      </c>
      <c r="C17" s="40">
        <v>1</v>
      </c>
      <c r="D17" s="41">
        <v>269166.92</v>
      </c>
      <c r="E17" s="42">
        <f t="shared" si="0"/>
        <v>269166.92</v>
      </c>
      <c r="F17" s="41"/>
      <c r="G17" s="42">
        <f t="shared" si="1"/>
        <v>0</v>
      </c>
      <c r="H17" s="41"/>
      <c r="I17" s="46"/>
      <c r="J17" s="41"/>
      <c r="K17" s="43"/>
      <c r="L17" s="41"/>
      <c r="M17" s="42"/>
      <c r="N17" s="41"/>
      <c r="O17" s="42"/>
      <c r="P17" s="41"/>
      <c r="Q17" s="42"/>
      <c r="R17" s="41"/>
      <c r="S17" s="42"/>
      <c r="T17" s="41"/>
      <c r="U17" s="42"/>
      <c r="V17" s="41"/>
      <c r="W17" s="43"/>
      <c r="X17" s="41"/>
      <c r="Y17" s="43"/>
      <c r="Z17" s="41"/>
      <c r="AA17" s="42"/>
      <c r="AB17" s="41"/>
      <c r="AC17" s="42"/>
      <c r="AD17" s="44">
        <f t="shared" si="2"/>
        <v>269166.92</v>
      </c>
      <c r="AE17" s="45">
        <f t="shared" si="3"/>
        <v>269166.92</v>
      </c>
      <c r="AF17" s="44">
        <f t="shared" si="4"/>
        <v>269166.92</v>
      </c>
      <c r="AG17" s="45">
        <f t="shared" si="5"/>
        <v>269166.92</v>
      </c>
      <c r="AH17" s="98">
        <f t="shared" si="6"/>
        <v>2.8441978733240916</v>
      </c>
    </row>
    <row r="18" spans="1:34">
      <c r="A18">
        <v>353762</v>
      </c>
      <c r="B18" s="39">
        <v>6</v>
      </c>
      <c r="C18" s="40">
        <v>1</v>
      </c>
      <c r="D18" s="41">
        <v>358670.98</v>
      </c>
      <c r="E18" s="42">
        <f t="shared" si="0"/>
        <v>358670.98</v>
      </c>
      <c r="F18" s="41"/>
      <c r="G18" s="42">
        <f t="shared" si="1"/>
        <v>0</v>
      </c>
      <c r="H18" s="41"/>
      <c r="I18" s="46"/>
      <c r="J18" s="41"/>
      <c r="K18" s="43"/>
      <c r="L18" s="41"/>
      <c r="M18" s="42"/>
      <c r="N18" s="41"/>
      <c r="O18" s="42"/>
      <c r="P18" s="41"/>
      <c r="Q18" s="42"/>
      <c r="R18" s="41"/>
      <c r="S18" s="42"/>
      <c r="T18" s="41"/>
      <c r="U18" s="42"/>
      <c r="V18" s="41"/>
      <c r="W18" s="43"/>
      <c r="X18" s="41"/>
      <c r="Y18" s="43"/>
      <c r="Z18" s="41"/>
      <c r="AA18" s="42"/>
      <c r="AB18" s="41"/>
      <c r="AC18" s="42"/>
      <c r="AD18" s="44">
        <f t="shared" si="2"/>
        <v>358670.98</v>
      </c>
      <c r="AE18" s="45">
        <f t="shared" si="3"/>
        <v>358670.98</v>
      </c>
      <c r="AF18" s="44">
        <f t="shared" si="4"/>
        <v>358670.98</v>
      </c>
      <c r="AG18" s="45">
        <f t="shared" si="5"/>
        <v>358670.98</v>
      </c>
      <c r="AH18" s="98">
        <f t="shared" si="6"/>
        <v>1.3876504542602106</v>
      </c>
    </row>
    <row r="19" spans="1:34">
      <c r="A19">
        <v>161219</v>
      </c>
      <c r="B19" s="39">
        <v>7</v>
      </c>
      <c r="C19" s="40">
        <v>1</v>
      </c>
      <c r="D19" s="41">
        <v>169243.64</v>
      </c>
      <c r="E19" s="42">
        <f t="shared" si="0"/>
        <v>169243.64</v>
      </c>
      <c r="F19" s="41"/>
      <c r="G19" s="42">
        <f t="shared" si="1"/>
        <v>0</v>
      </c>
      <c r="H19" s="41"/>
      <c r="I19" s="46"/>
      <c r="J19" s="41"/>
      <c r="K19" s="43"/>
      <c r="L19" s="41"/>
      <c r="M19" s="42"/>
      <c r="N19" s="41"/>
      <c r="O19" s="42"/>
      <c r="P19" s="41"/>
      <c r="Q19" s="42"/>
      <c r="R19" s="41"/>
      <c r="S19" s="42"/>
      <c r="T19" s="41"/>
      <c r="U19" s="42"/>
      <c r="V19" s="41"/>
      <c r="W19" s="43"/>
      <c r="X19" s="41"/>
      <c r="Y19" s="43"/>
      <c r="Z19" s="41"/>
      <c r="AA19" s="42"/>
      <c r="AB19" s="41"/>
      <c r="AC19" s="42"/>
      <c r="AD19" s="44">
        <f t="shared" si="2"/>
        <v>169243.64</v>
      </c>
      <c r="AE19" s="45">
        <f t="shared" si="3"/>
        <v>169243.64</v>
      </c>
      <c r="AF19" s="44">
        <f t="shared" si="4"/>
        <v>169243.64</v>
      </c>
      <c r="AG19" s="45">
        <f t="shared" si="5"/>
        <v>169243.64</v>
      </c>
      <c r="AH19" s="98">
        <f t="shared" si="6"/>
        <v>4.9774778407011553</v>
      </c>
    </row>
    <row r="20" spans="1:34">
      <c r="A20">
        <v>84796</v>
      </c>
      <c r="B20" s="39">
        <v>8</v>
      </c>
      <c r="C20" s="40">
        <v>1</v>
      </c>
      <c r="D20" s="41">
        <v>63636.32</v>
      </c>
      <c r="E20" s="42">
        <f t="shared" si="0"/>
        <v>63636.32</v>
      </c>
      <c r="F20" s="41"/>
      <c r="G20" s="42">
        <f t="shared" si="1"/>
        <v>0</v>
      </c>
      <c r="H20" s="41"/>
      <c r="I20" s="46"/>
      <c r="J20" s="41"/>
      <c r="K20" s="43"/>
      <c r="L20" s="41"/>
      <c r="M20" s="42"/>
      <c r="N20" s="41"/>
      <c r="O20" s="42"/>
      <c r="P20" s="41"/>
      <c r="Q20" s="42"/>
      <c r="R20" s="41"/>
      <c r="S20" s="42"/>
      <c r="T20" s="41"/>
      <c r="U20" s="42"/>
      <c r="V20" s="41"/>
      <c r="W20" s="43"/>
      <c r="X20" s="41"/>
      <c r="Y20" s="43"/>
      <c r="Z20" s="41"/>
      <c r="AA20" s="42"/>
      <c r="AB20" s="41"/>
      <c r="AC20" s="42"/>
      <c r="AD20" s="44">
        <f t="shared" si="2"/>
        <v>63636.32</v>
      </c>
      <c r="AE20" s="45">
        <f t="shared" si="3"/>
        <v>63636.32</v>
      </c>
      <c r="AF20" s="44">
        <f t="shared" si="4"/>
        <v>63636.32</v>
      </c>
      <c r="AG20" s="45">
        <f t="shared" si="5"/>
        <v>63636.32</v>
      </c>
      <c r="AH20" s="98">
        <f t="shared" si="6"/>
        <v>-24.953629888202272</v>
      </c>
    </row>
    <row r="21" spans="1:34">
      <c r="A21">
        <v>442520</v>
      </c>
      <c r="B21" s="39">
        <v>9</v>
      </c>
      <c r="C21" s="40">
        <v>1</v>
      </c>
      <c r="D21" s="41">
        <v>42577.48</v>
      </c>
      <c r="E21" s="42">
        <f t="shared" si="0"/>
        <v>42577.48</v>
      </c>
      <c r="F21" s="41"/>
      <c r="G21" s="42">
        <f t="shared" si="1"/>
        <v>0</v>
      </c>
      <c r="H21" s="41"/>
      <c r="I21" s="46"/>
      <c r="J21" s="41"/>
      <c r="K21" s="43"/>
      <c r="L21" s="41"/>
      <c r="M21" s="42"/>
      <c r="N21" s="41"/>
      <c r="O21" s="42"/>
      <c r="P21" s="41"/>
      <c r="Q21" s="42"/>
      <c r="R21" s="41"/>
      <c r="S21" s="42"/>
      <c r="T21" s="41"/>
      <c r="U21" s="42"/>
      <c r="V21" s="41"/>
      <c r="W21" s="43"/>
      <c r="X21" s="41"/>
      <c r="Y21" s="43"/>
      <c r="Z21" s="41"/>
      <c r="AA21" s="42"/>
      <c r="AB21" s="41"/>
      <c r="AC21" s="42"/>
      <c r="AD21" s="44">
        <f t="shared" si="2"/>
        <v>42577.48</v>
      </c>
      <c r="AE21" s="45">
        <f t="shared" si="3"/>
        <v>42577.48</v>
      </c>
      <c r="AF21" s="44">
        <f t="shared" si="4"/>
        <v>42577.48</v>
      </c>
      <c r="AG21" s="45">
        <f t="shared" si="5"/>
        <v>42577.48</v>
      </c>
      <c r="AH21" s="98">
        <f t="shared" si="6"/>
        <v>-90.378405495796798</v>
      </c>
    </row>
    <row r="22" spans="1:34">
      <c r="A22">
        <v>76315</v>
      </c>
      <c r="B22" s="39">
        <v>10</v>
      </c>
      <c r="C22" s="40">
        <v>1</v>
      </c>
      <c r="D22" s="41">
        <v>79085.600000000006</v>
      </c>
      <c r="E22" s="42">
        <f t="shared" si="0"/>
        <v>79085.600000000006</v>
      </c>
      <c r="F22" s="41"/>
      <c r="G22" s="42">
        <f t="shared" si="1"/>
        <v>0</v>
      </c>
      <c r="H22" s="41"/>
      <c r="I22" s="46"/>
      <c r="J22" s="41"/>
      <c r="K22" s="43"/>
      <c r="L22" s="41"/>
      <c r="M22" s="42"/>
      <c r="N22" s="41"/>
      <c r="O22" s="42"/>
      <c r="P22" s="41"/>
      <c r="Q22" s="42"/>
      <c r="R22" s="41"/>
      <c r="S22" s="42"/>
      <c r="T22" s="41"/>
      <c r="U22" s="42"/>
      <c r="V22" s="41"/>
      <c r="W22" s="43"/>
      <c r="X22" s="41"/>
      <c r="Y22" s="43"/>
      <c r="Z22" s="41"/>
      <c r="AA22" s="42"/>
      <c r="AB22" s="41"/>
      <c r="AC22" s="42"/>
      <c r="AD22" s="44">
        <f t="shared" si="2"/>
        <v>79085.600000000006</v>
      </c>
      <c r="AE22" s="45">
        <f t="shared" si="3"/>
        <v>79085.600000000006</v>
      </c>
      <c r="AF22" s="44">
        <f t="shared" si="4"/>
        <v>79085.600000000006</v>
      </c>
      <c r="AG22" s="45">
        <f t="shared" si="5"/>
        <v>79085.600000000006</v>
      </c>
      <c r="AH22" s="98">
        <f t="shared" si="6"/>
        <v>3.6304789359890037</v>
      </c>
    </row>
    <row r="23" spans="1:34">
      <c r="A23">
        <v>134589</v>
      </c>
      <c r="B23" s="39">
        <v>11</v>
      </c>
      <c r="C23" s="40">
        <v>1</v>
      </c>
      <c r="D23" s="41">
        <v>127088.72</v>
      </c>
      <c r="E23" s="42">
        <f t="shared" si="0"/>
        <v>127088.72</v>
      </c>
      <c r="F23" s="41"/>
      <c r="G23" s="42">
        <f t="shared" si="1"/>
        <v>0</v>
      </c>
      <c r="H23" s="41"/>
      <c r="I23" s="46"/>
      <c r="J23" s="41"/>
      <c r="K23" s="43"/>
      <c r="L23" s="41"/>
      <c r="M23" s="42"/>
      <c r="N23" s="41"/>
      <c r="O23" s="42"/>
      <c r="P23" s="41"/>
      <c r="Q23" s="42"/>
      <c r="R23" s="41"/>
      <c r="S23" s="42"/>
      <c r="T23" s="41"/>
      <c r="U23" s="42"/>
      <c r="V23" s="41"/>
      <c r="W23" s="43"/>
      <c r="X23" s="41"/>
      <c r="Y23" s="43"/>
      <c r="Z23" s="41"/>
      <c r="AA23" s="42"/>
      <c r="AB23" s="41"/>
      <c r="AC23" s="42"/>
      <c r="AD23" s="44">
        <f t="shared" si="2"/>
        <v>127088.72</v>
      </c>
      <c r="AE23" s="45">
        <f t="shared" si="3"/>
        <v>127088.72</v>
      </c>
      <c r="AF23" s="44">
        <f t="shared" si="4"/>
        <v>127088.72</v>
      </c>
      <c r="AG23" s="45">
        <f t="shared" si="5"/>
        <v>127088.72</v>
      </c>
      <c r="AH23" s="98">
        <f t="shared" si="6"/>
        <v>-5.5727288262785208</v>
      </c>
    </row>
    <row r="24" spans="1:34">
      <c r="A24">
        <v>27952</v>
      </c>
      <c r="B24" s="39">
        <v>12</v>
      </c>
      <c r="C24" s="94">
        <v>2</v>
      </c>
      <c r="D24" s="41">
        <v>15173.4</v>
      </c>
      <c r="E24" s="42">
        <f t="shared" si="0"/>
        <v>30346.799999999999</v>
      </c>
      <c r="F24" s="41"/>
      <c r="G24" s="42">
        <f t="shared" si="1"/>
        <v>0</v>
      </c>
      <c r="H24" s="41"/>
      <c r="I24" s="46"/>
      <c r="J24" s="41"/>
      <c r="K24" s="43"/>
      <c r="L24" s="41"/>
      <c r="M24" s="42"/>
      <c r="N24" s="41"/>
      <c r="O24" s="42"/>
      <c r="P24" s="41"/>
      <c r="Q24" s="42"/>
      <c r="R24" s="41"/>
      <c r="S24" s="42"/>
      <c r="T24" s="41"/>
      <c r="U24" s="42"/>
      <c r="V24" s="41"/>
      <c r="W24" s="43"/>
      <c r="X24" s="41"/>
      <c r="Y24" s="43"/>
      <c r="Z24" s="41"/>
      <c r="AA24" s="42"/>
      <c r="AB24" s="41"/>
      <c r="AC24" s="42"/>
      <c r="AD24" s="44">
        <f t="shared" si="2"/>
        <v>15173.4</v>
      </c>
      <c r="AE24" s="45">
        <f t="shared" si="3"/>
        <v>30346.799999999999</v>
      </c>
      <c r="AF24" s="44">
        <f t="shared" si="4"/>
        <v>15173.4</v>
      </c>
      <c r="AG24" s="45">
        <f t="shared" si="5"/>
        <v>30346.799999999999</v>
      </c>
      <c r="AH24" s="98">
        <f t="shared" si="6"/>
        <v>8.5675443617630265</v>
      </c>
    </row>
    <row r="25" spans="1:34">
      <c r="A25">
        <v>13976</v>
      </c>
      <c r="B25" s="39">
        <v>13</v>
      </c>
      <c r="C25" s="94">
        <v>1</v>
      </c>
      <c r="D25" s="41"/>
      <c r="E25" s="42">
        <f t="shared" si="0"/>
        <v>0</v>
      </c>
      <c r="F25" s="41"/>
      <c r="G25" s="42">
        <f t="shared" si="1"/>
        <v>0</v>
      </c>
      <c r="H25" s="41"/>
      <c r="I25" s="46"/>
      <c r="J25" s="41"/>
      <c r="K25" s="43"/>
      <c r="L25" s="41"/>
      <c r="M25" s="42"/>
      <c r="N25" s="41"/>
      <c r="O25" s="42"/>
      <c r="P25" s="41"/>
      <c r="Q25" s="42"/>
      <c r="R25" s="41"/>
      <c r="S25" s="42"/>
      <c r="T25" s="41"/>
      <c r="U25" s="42"/>
      <c r="V25" s="41"/>
      <c r="W25" s="43"/>
      <c r="X25" s="41"/>
      <c r="Y25" s="43"/>
      <c r="Z25" s="41"/>
      <c r="AA25" s="42"/>
      <c r="AB25" s="41"/>
      <c r="AC25" s="42"/>
      <c r="AD25" s="44">
        <f t="shared" si="2"/>
        <v>0</v>
      </c>
      <c r="AE25" s="45">
        <f t="shared" si="3"/>
        <v>0</v>
      </c>
      <c r="AF25" s="44"/>
      <c r="AG25" s="45"/>
      <c r="AH25" s="98"/>
    </row>
    <row r="26" spans="1:34">
      <c r="A26">
        <v>380850</v>
      </c>
      <c r="B26" s="39">
        <v>14</v>
      </c>
      <c r="C26" s="94">
        <v>1</v>
      </c>
      <c r="D26" s="41">
        <v>551420.66</v>
      </c>
      <c r="E26" s="42">
        <f t="shared" si="0"/>
        <v>551420.66</v>
      </c>
      <c r="F26" s="41"/>
      <c r="G26" s="42"/>
      <c r="H26" s="41"/>
      <c r="I26" s="46"/>
      <c r="J26" s="41"/>
      <c r="K26" s="43"/>
      <c r="L26" s="41"/>
      <c r="M26" s="42"/>
      <c r="N26" s="41"/>
      <c r="O26" s="42"/>
      <c r="P26" s="41"/>
      <c r="Q26" s="42"/>
      <c r="R26" s="41"/>
      <c r="S26" s="42"/>
      <c r="T26" s="41"/>
      <c r="U26" s="42"/>
      <c r="V26" s="41"/>
      <c r="W26" s="43"/>
      <c r="X26" s="41"/>
      <c r="Y26" s="43"/>
      <c r="Z26" s="41"/>
      <c r="AA26" s="42"/>
      <c r="AB26" s="41"/>
      <c r="AC26" s="42"/>
      <c r="AD26" s="44">
        <f t="shared" si="2"/>
        <v>551420.66</v>
      </c>
      <c r="AE26" s="45">
        <f t="shared" si="3"/>
        <v>551420.66</v>
      </c>
      <c r="AF26" s="44"/>
      <c r="AG26" s="45"/>
      <c r="AH26" s="98">
        <f t="shared" si="6"/>
        <v>44.786834711828817</v>
      </c>
    </row>
    <row r="27" spans="1:34">
      <c r="A27">
        <v>420500</v>
      </c>
      <c r="B27" s="39">
        <v>15</v>
      </c>
      <c r="C27" s="94">
        <v>1</v>
      </c>
      <c r="D27" s="41">
        <v>683972.64</v>
      </c>
      <c r="E27" s="42">
        <f t="shared" si="0"/>
        <v>683972.64</v>
      </c>
      <c r="F27" s="41"/>
      <c r="G27" s="42"/>
      <c r="H27" s="41"/>
      <c r="I27" s="46"/>
      <c r="J27" s="41"/>
      <c r="K27" s="43"/>
      <c r="L27" s="41"/>
      <c r="M27" s="42"/>
      <c r="N27" s="41"/>
      <c r="O27" s="42"/>
      <c r="P27" s="41"/>
      <c r="Q27" s="42"/>
      <c r="R27" s="41"/>
      <c r="S27" s="42"/>
      <c r="T27" s="41"/>
      <c r="U27" s="42"/>
      <c r="V27" s="41"/>
      <c r="W27" s="43"/>
      <c r="X27" s="41"/>
      <c r="Y27" s="43"/>
      <c r="Z27" s="41"/>
      <c r="AA27" s="42"/>
      <c r="AB27" s="41"/>
      <c r="AC27" s="42"/>
      <c r="AD27" s="44">
        <f t="shared" si="2"/>
        <v>683972.64</v>
      </c>
      <c r="AE27" s="45">
        <f t="shared" si="3"/>
        <v>683972.64</v>
      </c>
      <c r="AF27" s="44"/>
      <c r="AG27" s="45"/>
      <c r="AH27" s="98">
        <f t="shared" si="6"/>
        <v>62.656989298454221</v>
      </c>
    </row>
    <row r="28" spans="1:34">
      <c r="A28">
        <v>453300</v>
      </c>
      <c r="B28" s="39">
        <v>16</v>
      </c>
      <c r="C28" s="94">
        <v>1</v>
      </c>
      <c r="D28" s="41">
        <v>767555.54</v>
      </c>
      <c r="E28" s="42">
        <f t="shared" si="0"/>
        <v>767555.54</v>
      </c>
      <c r="F28" s="41"/>
      <c r="G28" s="42"/>
      <c r="H28" s="41"/>
      <c r="I28" s="46"/>
      <c r="J28" s="41"/>
      <c r="K28" s="43"/>
      <c r="L28" s="41"/>
      <c r="M28" s="42"/>
      <c r="N28" s="41"/>
      <c r="O28" s="42"/>
      <c r="P28" s="41"/>
      <c r="Q28" s="42"/>
      <c r="R28" s="41"/>
      <c r="S28" s="42"/>
      <c r="T28" s="41"/>
      <c r="U28" s="42"/>
      <c r="V28" s="41"/>
      <c r="W28" s="43"/>
      <c r="X28" s="41"/>
      <c r="Y28" s="43"/>
      <c r="Z28" s="41"/>
      <c r="AA28" s="42"/>
      <c r="AB28" s="41"/>
      <c r="AC28" s="42"/>
      <c r="AD28" s="44">
        <f t="shared" si="2"/>
        <v>767555.54</v>
      </c>
      <c r="AE28" s="45">
        <f t="shared" si="3"/>
        <v>767555.54</v>
      </c>
      <c r="AF28" s="44"/>
      <c r="AG28" s="45"/>
      <c r="AH28" s="98">
        <f t="shared" si="6"/>
        <v>69.326172512684764</v>
      </c>
    </row>
    <row r="29" spans="1:34">
      <c r="A29">
        <v>187624</v>
      </c>
      <c r="B29" s="39">
        <v>17</v>
      </c>
      <c r="C29" s="94">
        <v>1</v>
      </c>
      <c r="D29" s="41">
        <v>194509.84</v>
      </c>
      <c r="E29" s="42">
        <f t="shared" si="0"/>
        <v>194509.84</v>
      </c>
      <c r="F29" s="41"/>
      <c r="G29" s="42"/>
      <c r="H29" s="41"/>
      <c r="I29" s="46"/>
      <c r="J29" s="41"/>
      <c r="K29" s="43"/>
      <c r="L29" s="41"/>
      <c r="M29" s="42"/>
      <c r="N29" s="41"/>
      <c r="O29" s="42"/>
      <c r="P29" s="41"/>
      <c r="Q29" s="42"/>
      <c r="R29" s="41"/>
      <c r="S29" s="42"/>
      <c r="T29" s="41"/>
      <c r="U29" s="42"/>
      <c r="V29" s="41"/>
      <c r="W29" s="43"/>
      <c r="X29" s="41"/>
      <c r="Y29" s="43"/>
      <c r="Z29" s="41"/>
      <c r="AA29" s="42"/>
      <c r="AB29" s="41"/>
      <c r="AC29" s="42"/>
      <c r="AD29" s="44">
        <f t="shared" si="2"/>
        <v>194509.84</v>
      </c>
      <c r="AE29" s="45">
        <f t="shared" si="3"/>
        <v>194509.84</v>
      </c>
      <c r="AF29" s="44"/>
      <c r="AG29" s="45"/>
      <c r="AH29" s="98">
        <f t="shared" si="6"/>
        <v>3.6700208928495357</v>
      </c>
    </row>
    <row r="30" spans="1:34">
      <c r="A30">
        <v>267187</v>
      </c>
      <c r="B30" s="39">
        <v>18</v>
      </c>
      <c r="C30" s="94">
        <v>1</v>
      </c>
      <c r="D30" s="41">
        <v>269423.03999999998</v>
      </c>
      <c r="E30" s="42">
        <f t="shared" si="0"/>
        <v>269423.03999999998</v>
      </c>
      <c r="F30" s="41"/>
      <c r="G30" s="42"/>
      <c r="H30" s="41"/>
      <c r="I30" s="46"/>
      <c r="J30" s="41"/>
      <c r="K30" s="43"/>
      <c r="L30" s="41"/>
      <c r="M30" s="42"/>
      <c r="N30" s="41"/>
      <c r="O30" s="42"/>
      <c r="P30" s="41"/>
      <c r="Q30" s="42"/>
      <c r="R30" s="41"/>
      <c r="S30" s="42"/>
      <c r="T30" s="41"/>
      <c r="U30" s="42"/>
      <c r="V30" s="41"/>
      <c r="W30" s="43"/>
      <c r="X30" s="41"/>
      <c r="Y30" s="43"/>
      <c r="Z30" s="41"/>
      <c r="AA30" s="42"/>
      <c r="AB30" s="41"/>
      <c r="AC30" s="42"/>
      <c r="AD30" s="44">
        <f t="shared" si="2"/>
        <v>269423.03999999998</v>
      </c>
      <c r="AE30" s="45">
        <f t="shared" si="3"/>
        <v>269423.03999999998</v>
      </c>
      <c r="AF30" s="44"/>
      <c r="AG30" s="45"/>
      <c r="AH30" s="98">
        <f t="shared" si="6"/>
        <v>0.8368820339312748</v>
      </c>
    </row>
    <row r="31" spans="1:34">
      <c r="A31">
        <v>90968</v>
      </c>
      <c r="B31" s="39">
        <v>19</v>
      </c>
      <c r="C31" s="94">
        <v>1</v>
      </c>
      <c r="D31" s="41">
        <v>89844.92</v>
      </c>
      <c r="E31" s="42">
        <f t="shared" si="0"/>
        <v>89844.92</v>
      </c>
      <c r="F31" s="41"/>
      <c r="G31" s="42"/>
      <c r="H31" s="41"/>
      <c r="I31" s="46"/>
      <c r="J31" s="41"/>
      <c r="K31" s="43"/>
      <c r="L31" s="41"/>
      <c r="M31" s="42"/>
      <c r="N31" s="41"/>
      <c r="O31" s="42"/>
      <c r="P31" s="41"/>
      <c r="Q31" s="42"/>
      <c r="R31" s="41"/>
      <c r="S31" s="42"/>
      <c r="T31" s="41"/>
      <c r="U31" s="42"/>
      <c r="V31" s="41"/>
      <c r="W31" s="43"/>
      <c r="X31" s="41"/>
      <c r="Y31" s="43"/>
      <c r="Z31" s="41"/>
      <c r="AA31" s="42"/>
      <c r="AB31" s="41"/>
      <c r="AC31" s="42"/>
      <c r="AD31" s="44">
        <f t="shared" si="2"/>
        <v>89844.92</v>
      </c>
      <c r="AE31" s="45">
        <f t="shared" si="3"/>
        <v>89844.92</v>
      </c>
      <c r="AF31" s="44"/>
      <c r="AG31" s="45"/>
      <c r="AH31" s="98">
        <f t="shared" si="6"/>
        <v>-1.2345879869844367</v>
      </c>
    </row>
    <row r="32" spans="1:34">
      <c r="A32">
        <v>259521</v>
      </c>
      <c r="B32" s="39">
        <v>20</v>
      </c>
      <c r="C32" s="94">
        <v>1</v>
      </c>
      <c r="D32" s="41">
        <v>271925.71999999997</v>
      </c>
      <c r="E32" s="42">
        <f t="shared" si="0"/>
        <v>271925.71999999997</v>
      </c>
      <c r="F32" s="41"/>
      <c r="G32" s="42"/>
      <c r="H32" s="41"/>
      <c r="I32" s="46"/>
      <c r="J32" s="41"/>
      <c r="K32" s="43"/>
      <c r="L32" s="41"/>
      <c r="M32" s="42"/>
      <c r="N32" s="41"/>
      <c r="O32" s="42"/>
      <c r="P32" s="41"/>
      <c r="Q32" s="42"/>
      <c r="R32" s="41"/>
      <c r="S32" s="42"/>
      <c r="T32" s="41"/>
      <c r="U32" s="42"/>
      <c r="V32" s="41"/>
      <c r="W32" s="43"/>
      <c r="X32" s="41"/>
      <c r="Y32" s="43"/>
      <c r="Z32" s="41"/>
      <c r="AA32" s="42"/>
      <c r="AB32" s="41"/>
      <c r="AC32" s="42"/>
      <c r="AD32" s="44">
        <f t="shared" si="2"/>
        <v>271925.71999999997</v>
      </c>
      <c r="AE32" s="45">
        <f t="shared" si="3"/>
        <v>271925.71999999997</v>
      </c>
      <c r="AF32" s="44"/>
      <c r="AG32" s="45"/>
      <c r="AH32" s="98">
        <f t="shared" si="6"/>
        <v>4.7798521121604693</v>
      </c>
    </row>
    <row r="33" spans="1:34" ht="15.75" thickBot="1">
      <c r="A33">
        <v>231401</v>
      </c>
      <c r="B33" s="39">
        <v>21</v>
      </c>
      <c r="C33" s="94">
        <v>1</v>
      </c>
      <c r="D33" s="41">
        <v>218680.88</v>
      </c>
      <c r="E33" s="42">
        <f t="shared" si="0"/>
        <v>218680.88</v>
      </c>
      <c r="F33" s="41"/>
      <c r="G33" s="42">
        <f t="shared" si="1"/>
        <v>0</v>
      </c>
      <c r="H33" s="41"/>
      <c r="I33" s="47"/>
      <c r="J33" s="41"/>
      <c r="K33" s="43"/>
      <c r="L33" s="41"/>
      <c r="M33" s="42"/>
      <c r="N33" s="41"/>
      <c r="O33" s="42"/>
      <c r="P33" s="41"/>
      <c r="Q33" s="42"/>
      <c r="R33" s="41"/>
      <c r="S33" s="42"/>
      <c r="T33" s="41"/>
      <c r="U33" s="42"/>
      <c r="V33" s="41"/>
      <c r="W33" s="43"/>
      <c r="X33" s="41"/>
      <c r="Y33" s="43"/>
      <c r="Z33" s="41"/>
      <c r="AA33" s="42"/>
      <c r="AB33" s="41"/>
      <c r="AC33" s="42">
        <f>+$C33*AB33</f>
        <v>0</v>
      </c>
      <c r="AD33" s="44">
        <f t="shared" si="2"/>
        <v>218680.88</v>
      </c>
      <c r="AE33" s="45">
        <f t="shared" si="3"/>
        <v>218680.88</v>
      </c>
      <c r="AF33" s="44">
        <f t="shared" si="4"/>
        <v>218680.88</v>
      </c>
      <c r="AG33" s="45">
        <f t="shared" si="5"/>
        <v>218680.88</v>
      </c>
      <c r="AH33" s="98">
        <f t="shared" si="6"/>
        <v>-5.4970030380162598</v>
      </c>
    </row>
    <row r="34" spans="1:34" ht="15.75" thickBot="1">
      <c r="A34">
        <f>SUM(A13:A33)</f>
        <v>4864943</v>
      </c>
      <c r="B34" s="48" t="s">
        <v>13</v>
      </c>
      <c r="C34" s="13"/>
      <c r="D34" s="49"/>
      <c r="E34" s="51">
        <f>SUM(E13:E33)</f>
        <v>5188778.0199999996</v>
      </c>
      <c r="F34" s="50"/>
      <c r="G34" s="51">
        <f>SUM(G13:G33)</f>
        <v>0</v>
      </c>
      <c r="H34" s="50"/>
      <c r="I34" s="51">
        <f>SUM(I13:I33)</f>
        <v>0</v>
      </c>
      <c r="J34" s="50"/>
      <c r="K34" s="51">
        <f>SUM(K13:K33)</f>
        <v>0</v>
      </c>
      <c r="L34" s="50"/>
      <c r="M34" s="52">
        <f>SUM(M11:M33)</f>
        <v>0</v>
      </c>
      <c r="N34" s="50"/>
      <c r="O34" s="52">
        <f>SUM(O11:O33)</f>
        <v>0</v>
      </c>
      <c r="P34" s="50"/>
      <c r="Q34" s="52">
        <f>SUM(Q13:Q33)</f>
        <v>0</v>
      </c>
      <c r="R34" s="50"/>
      <c r="S34" s="52">
        <f>SUM(S11:S33)</f>
        <v>0</v>
      </c>
      <c r="T34" s="50"/>
      <c r="U34" s="52">
        <f>SUM(U11:U33)</f>
        <v>0</v>
      </c>
      <c r="V34" s="53"/>
      <c r="W34" s="51">
        <f>SUM(W13:W33)</f>
        <v>0</v>
      </c>
      <c r="X34" s="54"/>
      <c r="Y34" s="51">
        <f>SUM(Y13:Y33)</f>
        <v>0</v>
      </c>
      <c r="Z34" s="55"/>
      <c r="AA34" s="56">
        <f>+AA13</f>
        <v>0</v>
      </c>
      <c r="AB34" s="50"/>
      <c r="AC34" s="57">
        <f>SUM(AC13:AC33)</f>
        <v>0</v>
      </c>
      <c r="AD34" s="58" t="s">
        <v>31</v>
      </c>
      <c r="AE34" s="51">
        <f>SUM(AE13:AE33)</f>
        <v>5188778.0199999996</v>
      </c>
      <c r="AF34" s="58" t="s">
        <v>31</v>
      </c>
      <c r="AG34" s="51">
        <f>SUM(AG13:AG33)</f>
        <v>2360125.6599999997</v>
      </c>
    </row>
    <row r="35" spans="1:34">
      <c r="W35" s="59"/>
    </row>
    <row r="36" spans="1:34">
      <c r="B36" t="s">
        <v>51</v>
      </c>
      <c r="C36" s="97">
        <f>A34</f>
        <v>4864943</v>
      </c>
      <c r="D36" s="68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1"/>
      <c r="W36" s="60"/>
      <c r="X36" s="61"/>
      <c r="Y36" s="62" t="s">
        <v>41</v>
      </c>
      <c r="Z36" s="60"/>
      <c r="AA36" s="60"/>
      <c r="AB36" s="60"/>
      <c r="AC36" s="60"/>
    </row>
    <row r="37" spans="1:34">
      <c r="I37" s="63"/>
      <c r="Y37" s="64" t="s">
        <v>42</v>
      </c>
    </row>
    <row r="38" spans="1:34">
      <c r="B38" s="65"/>
    </row>
    <row r="39" spans="1:34">
      <c r="D39" s="65"/>
    </row>
    <row r="40" spans="1:34">
      <c r="D40" s="65"/>
      <c r="I40" s="66"/>
    </row>
    <row r="50" spans="2:2">
      <c r="B50" s="67"/>
    </row>
  </sheetData>
  <mergeCells count="26">
    <mergeCell ref="R9:S9"/>
    <mergeCell ref="T9:U9"/>
    <mergeCell ref="V9:W9"/>
    <mergeCell ref="X9:Y9"/>
    <mergeCell ref="Z9:AA9"/>
    <mergeCell ref="H9:I9"/>
    <mergeCell ref="J9:K9"/>
    <mergeCell ref="L9:M9"/>
    <mergeCell ref="N9:O9"/>
    <mergeCell ref="P9:Q9"/>
    <mergeCell ref="AH8:AH9"/>
    <mergeCell ref="D3:Y3"/>
    <mergeCell ref="D4:Y4"/>
    <mergeCell ref="D8:E8"/>
    <mergeCell ref="F8:G8"/>
    <mergeCell ref="H8:I8"/>
    <mergeCell ref="J8:K8"/>
    <mergeCell ref="L8:U8"/>
    <mergeCell ref="V8:W8"/>
    <mergeCell ref="X8:AA8"/>
    <mergeCell ref="AB9:AC9"/>
    <mergeCell ref="AB8:AC8"/>
    <mergeCell ref="AD8:AE9"/>
    <mergeCell ref="AF8:AG9"/>
    <mergeCell ref="D9:E9"/>
    <mergeCell ref="F9:G9"/>
  </mergeCells>
  <conditionalFormatting sqref="Z13:Z33 V13:V33 D13:D33 AB13:AB33 L13:L33 N13:N33 F13:F33 X13:X33 H13:H33 J13:J33 P13:P33 R13:R33 T13:T33">
    <cfRule type="cellIs" dxfId="5" priority="1" stopIfTrue="1" operator="equal">
      <formula>0</formula>
    </cfRule>
    <cfRule type="cellIs" dxfId="4" priority="2" stopIfTrue="1" operator="equal">
      <formula>$AD13</formula>
    </cfRule>
    <cfRule type="cellIs" dxfId="3" priority="3" stopIfTrue="1" operator="equal">
      <formula>$AF13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AH41"/>
  <sheetViews>
    <sheetView workbookViewId="0">
      <selection activeCell="B30" sqref="B30"/>
    </sheetView>
  </sheetViews>
  <sheetFormatPr baseColWidth="10" defaultRowHeight="15"/>
  <cols>
    <col min="1" max="1" width="11.42578125" customWidth="1"/>
    <col min="6" max="29" width="0" hidden="1" customWidth="1"/>
  </cols>
  <sheetData>
    <row r="3" spans="2:34" ht="18.75">
      <c r="B3" s="11"/>
      <c r="C3" s="11"/>
      <c r="D3" s="12" t="s">
        <v>46</v>
      </c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1"/>
      <c r="AA3" s="11"/>
      <c r="AB3" s="11"/>
      <c r="AC3" s="11"/>
      <c r="AD3" s="11"/>
      <c r="AE3" s="11"/>
      <c r="AF3" s="11"/>
      <c r="AG3" s="11"/>
    </row>
    <row r="4" spans="2:34" ht="18.75">
      <c r="B4" s="12"/>
      <c r="C4" s="12"/>
      <c r="D4" s="12" t="s">
        <v>43</v>
      </c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3"/>
    </row>
    <row r="5" spans="2:34" ht="18.75">
      <c r="C5" s="14"/>
      <c r="D5" s="14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</row>
    <row r="6" spans="2:34" ht="18.75">
      <c r="C6" s="14"/>
      <c r="D6" s="14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</row>
    <row r="7" spans="2:34" ht="15.75" thickBot="1">
      <c r="B7" s="14"/>
      <c r="C7" s="16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</row>
    <row r="8" spans="2:34" ht="15.75" thickBot="1">
      <c r="B8" s="17" t="s">
        <v>26</v>
      </c>
      <c r="C8" s="18" t="s">
        <v>27</v>
      </c>
      <c r="D8" s="346" t="s">
        <v>47</v>
      </c>
      <c r="E8" s="347"/>
      <c r="F8" s="348" t="s">
        <v>45</v>
      </c>
      <c r="G8" s="349"/>
      <c r="H8" s="348"/>
      <c r="I8" s="349"/>
      <c r="J8" s="348"/>
      <c r="K8" s="349"/>
      <c r="L8" s="346"/>
      <c r="M8" s="350"/>
      <c r="N8" s="350"/>
      <c r="O8" s="350"/>
      <c r="P8" s="350"/>
      <c r="Q8" s="350"/>
      <c r="R8" s="350"/>
      <c r="S8" s="350"/>
      <c r="T8" s="350"/>
      <c r="U8" s="347"/>
      <c r="V8" s="351"/>
      <c r="W8" s="349"/>
      <c r="X8" s="348"/>
      <c r="Y8" s="351"/>
      <c r="Z8" s="351"/>
      <c r="AA8" s="349"/>
      <c r="AB8" s="348" t="s">
        <v>28</v>
      </c>
      <c r="AC8" s="349"/>
      <c r="AD8" s="354" t="s">
        <v>29</v>
      </c>
      <c r="AE8" s="355"/>
      <c r="AF8" s="358" t="s">
        <v>30</v>
      </c>
      <c r="AG8" s="359"/>
    </row>
    <row r="9" spans="2:34" ht="15.75" thickBot="1">
      <c r="B9" s="19"/>
      <c r="C9" s="20" t="s">
        <v>31</v>
      </c>
      <c r="D9" s="362" t="s">
        <v>32</v>
      </c>
      <c r="E9" s="363"/>
      <c r="F9" s="362" t="s">
        <v>32</v>
      </c>
      <c r="G9" s="363"/>
      <c r="H9" s="362" t="s">
        <v>32</v>
      </c>
      <c r="I9" s="363"/>
      <c r="J9" s="362" t="s">
        <v>32</v>
      </c>
      <c r="K9" s="363"/>
      <c r="L9" s="364" t="s">
        <v>32</v>
      </c>
      <c r="M9" s="365"/>
      <c r="N9" s="366" t="s">
        <v>33</v>
      </c>
      <c r="O9" s="367"/>
      <c r="P9" s="366" t="s">
        <v>34</v>
      </c>
      <c r="Q9" s="367"/>
      <c r="R9" s="366" t="s">
        <v>35</v>
      </c>
      <c r="S9" s="367"/>
      <c r="T9" s="366" t="s">
        <v>36</v>
      </c>
      <c r="U9" s="367"/>
      <c r="V9" s="352" t="s">
        <v>32</v>
      </c>
      <c r="W9" s="353"/>
      <c r="X9" s="352" t="s">
        <v>32</v>
      </c>
      <c r="Y9" s="353"/>
      <c r="Z9" s="352" t="s">
        <v>33</v>
      </c>
      <c r="AA9" s="353"/>
      <c r="AB9" s="352" t="s">
        <v>32</v>
      </c>
      <c r="AC9" s="353"/>
      <c r="AD9" s="356"/>
      <c r="AE9" s="357"/>
      <c r="AF9" s="360"/>
      <c r="AG9" s="361"/>
    </row>
    <row r="10" spans="2:34" ht="15.75" thickBot="1">
      <c r="B10" s="21" t="s">
        <v>37</v>
      </c>
      <c r="C10" s="22"/>
      <c r="D10" s="23" t="s">
        <v>38</v>
      </c>
      <c r="E10" s="24" t="s">
        <v>39</v>
      </c>
      <c r="F10" s="23" t="s">
        <v>38</v>
      </c>
      <c r="G10" s="24" t="s">
        <v>39</v>
      </c>
      <c r="H10" s="23" t="s">
        <v>38</v>
      </c>
      <c r="I10" s="24" t="s">
        <v>39</v>
      </c>
      <c r="J10" s="23" t="s">
        <v>38</v>
      </c>
      <c r="K10" s="24" t="s">
        <v>39</v>
      </c>
      <c r="L10" s="25" t="s">
        <v>38</v>
      </c>
      <c r="M10" s="26" t="s">
        <v>39</v>
      </c>
      <c r="N10" s="25" t="s">
        <v>38</v>
      </c>
      <c r="O10" s="26" t="s">
        <v>39</v>
      </c>
      <c r="P10" s="25" t="s">
        <v>38</v>
      </c>
      <c r="Q10" s="26" t="s">
        <v>39</v>
      </c>
      <c r="R10" s="25" t="s">
        <v>38</v>
      </c>
      <c r="S10" s="26" t="s">
        <v>39</v>
      </c>
      <c r="T10" s="25" t="s">
        <v>38</v>
      </c>
      <c r="U10" s="26" t="s">
        <v>39</v>
      </c>
      <c r="V10" s="25" t="s">
        <v>38</v>
      </c>
      <c r="W10" s="26" t="s">
        <v>39</v>
      </c>
      <c r="X10" s="25" t="s">
        <v>38</v>
      </c>
      <c r="Y10" s="26" t="s">
        <v>39</v>
      </c>
      <c r="Z10" s="27" t="s">
        <v>38</v>
      </c>
      <c r="AA10" s="26" t="s">
        <v>39</v>
      </c>
      <c r="AB10" s="25" t="s">
        <v>38</v>
      </c>
      <c r="AC10" s="26" t="s">
        <v>39</v>
      </c>
      <c r="AD10" s="28" t="s">
        <v>40</v>
      </c>
      <c r="AE10" s="28" t="s">
        <v>13</v>
      </c>
      <c r="AF10" s="28" t="s">
        <v>40</v>
      </c>
      <c r="AG10" s="28" t="s">
        <v>13</v>
      </c>
    </row>
    <row r="11" spans="2:34">
      <c r="B11" s="17"/>
      <c r="C11" s="29"/>
      <c r="D11" s="17"/>
      <c r="E11" s="18"/>
      <c r="F11" s="17"/>
      <c r="G11" s="18"/>
      <c r="H11" s="17"/>
      <c r="I11" s="18"/>
      <c r="J11" s="17"/>
      <c r="K11" s="18"/>
      <c r="L11" s="17"/>
      <c r="M11" s="18"/>
      <c r="N11" s="17"/>
      <c r="O11" s="18"/>
      <c r="P11" s="17"/>
      <c r="Q11" s="18"/>
      <c r="R11" s="17"/>
      <c r="S11" s="18"/>
      <c r="T11" s="17"/>
      <c r="U11" s="18"/>
      <c r="V11" s="17" t="s">
        <v>31</v>
      </c>
      <c r="W11" s="18"/>
      <c r="X11" s="17"/>
      <c r="Y11" s="18"/>
      <c r="Z11" s="30"/>
      <c r="AA11" s="18"/>
      <c r="AB11" s="17"/>
      <c r="AC11" s="18"/>
      <c r="AD11" s="31"/>
      <c r="AE11" s="32"/>
      <c r="AF11" s="31"/>
      <c r="AG11" s="32"/>
    </row>
    <row r="12" spans="2:34">
      <c r="B12" s="33"/>
      <c r="C12" s="34"/>
      <c r="D12" s="33"/>
      <c r="E12" s="35"/>
      <c r="F12" s="33" t="s">
        <v>31</v>
      </c>
      <c r="G12" s="35"/>
      <c r="H12" s="33" t="s">
        <v>31</v>
      </c>
      <c r="I12" s="35"/>
      <c r="J12" s="33" t="s">
        <v>31</v>
      </c>
      <c r="K12" s="35"/>
      <c r="L12" s="33" t="s">
        <v>31</v>
      </c>
      <c r="M12" s="35"/>
      <c r="N12" s="33" t="s">
        <v>31</v>
      </c>
      <c r="O12" s="35"/>
      <c r="P12" s="33"/>
      <c r="Q12" s="35"/>
      <c r="R12" s="33" t="s">
        <v>31</v>
      </c>
      <c r="S12" s="35"/>
      <c r="T12" s="33" t="s">
        <v>31</v>
      </c>
      <c r="U12" s="35"/>
      <c r="V12" s="33"/>
      <c r="W12" s="35" t="s">
        <v>31</v>
      </c>
      <c r="X12" s="33"/>
      <c r="Y12" s="35"/>
      <c r="Z12" s="36"/>
      <c r="AA12" s="35"/>
      <c r="AB12" s="33"/>
      <c r="AC12" s="35"/>
      <c r="AD12" s="37"/>
      <c r="AE12" s="38"/>
      <c r="AF12" s="37"/>
      <c r="AG12" s="38"/>
    </row>
    <row r="13" spans="2:34" hidden="1">
      <c r="B13" s="39">
        <v>1</v>
      </c>
      <c r="C13" s="40">
        <v>1</v>
      </c>
      <c r="D13" s="41"/>
      <c r="E13" s="42">
        <f>+$C13*D13</f>
        <v>0</v>
      </c>
      <c r="F13" s="41"/>
      <c r="G13" s="42">
        <f>+$C13*F13</f>
        <v>0</v>
      </c>
      <c r="H13" s="41"/>
      <c r="I13" s="42">
        <f>+$C13*H13</f>
        <v>0</v>
      </c>
      <c r="J13" s="41"/>
      <c r="K13" s="43">
        <f>+$C13*J13</f>
        <v>0</v>
      </c>
      <c r="L13" s="41"/>
      <c r="M13" s="42">
        <f>+L13*C13</f>
        <v>0</v>
      </c>
      <c r="N13" s="41"/>
      <c r="O13" s="42">
        <f>+N13*C13</f>
        <v>0</v>
      </c>
      <c r="P13" s="41"/>
      <c r="Q13" s="42">
        <f>+P13*E13</f>
        <v>0</v>
      </c>
      <c r="R13" s="41"/>
      <c r="S13" s="42">
        <f>+R13*G13</f>
        <v>0</v>
      </c>
      <c r="T13" s="41"/>
      <c r="U13" s="42">
        <f>+T13*I13</f>
        <v>0</v>
      </c>
      <c r="V13" s="41"/>
      <c r="W13" s="43">
        <f>+$C13*V13</f>
        <v>0</v>
      </c>
      <c r="X13" s="41"/>
      <c r="Y13" s="43">
        <f>+$C13*X13</f>
        <v>0</v>
      </c>
      <c r="Z13" s="41"/>
      <c r="AA13" s="42">
        <f>+$C13*Z13</f>
        <v>0</v>
      </c>
      <c r="AB13" s="41"/>
      <c r="AC13" s="42">
        <f>+$C13*AB13</f>
        <v>0</v>
      </c>
      <c r="AD13" s="44">
        <f>+IF(OR(D13&gt;0,F13&gt;0,H13&gt;0,J13&gt;0,V13&gt;0,L13&gt;0,V13&gt;0,X13&gt;0,),MIN(IF(D13&gt;0,D13,1000000),IF(F13&gt;0,F13,1000000),IF(H13&gt;0,H13,1000000),IF(J13&gt;0,J13,1000000),IF(L13&gt;0,L13,1000000),IF(V13&gt;0,V13,1000000),IF(X13&gt;0,X13,1000000)),0)</f>
        <v>0</v>
      </c>
      <c r="AE13" s="45">
        <f>+AD13*$C13</f>
        <v>0</v>
      </c>
      <c r="AF13" s="44">
        <f>+IF(OR(N13&gt;0,P13&gt;0,R13&gt;0,T13&gt;0,AD13&gt;0,),MIN(IF(N13&gt;0,N13,1000000),IF(P13&gt;0,P13,1000000),IF(R13&gt;0,R13,1000000),IF(T13&gt;0,T13,1000000),IF(AD13&gt;0,AD13,1000000)),0)</f>
        <v>0</v>
      </c>
      <c r="AG13" s="45">
        <f>+AF13*C13</f>
        <v>0</v>
      </c>
    </row>
    <row r="14" spans="2:34" hidden="1">
      <c r="B14" s="39">
        <v>2</v>
      </c>
      <c r="C14" s="40">
        <v>1</v>
      </c>
      <c r="D14" s="41"/>
      <c r="E14" s="42">
        <f t="shared" ref="E14:E24" si="0">+$C14*D14</f>
        <v>0</v>
      </c>
      <c r="F14" s="41"/>
      <c r="G14" s="42">
        <f t="shared" ref="G14:G24" si="1">+$C14*F14</f>
        <v>0</v>
      </c>
      <c r="H14" s="41"/>
      <c r="I14" s="46"/>
      <c r="J14" s="41"/>
      <c r="K14" s="43"/>
      <c r="L14" s="41"/>
      <c r="M14" s="42"/>
      <c r="N14" s="41"/>
      <c r="O14" s="42"/>
      <c r="P14" s="41"/>
      <c r="Q14" s="42"/>
      <c r="R14" s="41"/>
      <c r="S14" s="42"/>
      <c r="T14" s="41"/>
      <c r="U14" s="42"/>
      <c r="V14" s="41"/>
      <c r="W14" s="43"/>
      <c r="X14" s="41"/>
      <c r="Y14" s="43"/>
      <c r="Z14" s="41"/>
      <c r="AA14" s="42"/>
      <c r="AB14" s="41"/>
      <c r="AC14" s="42"/>
      <c r="AD14" s="44">
        <f t="shared" ref="AD14:AD24" si="2">+IF(OR(D14&gt;0,F14&gt;0,H14&gt;0,J14&gt;0,V14&gt;0,L14&gt;0,V14&gt;0,X14&gt;0,),MIN(IF(D14&gt;0,D14,1000000),IF(F14&gt;0,F14,1000000),IF(H14&gt;0,H14,1000000),IF(J14&gt;0,J14,1000000),IF(L14&gt;0,L14,1000000),IF(V14&gt;0,V14,1000000),IF(X14&gt;0,X14,1000000)),0)</f>
        <v>0</v>
      </c>
      <c r="AE14" s="45">
        <f t="shared" ref="AE14:AE24" si="3">+AD14*$C14</f>
        <v>0</v>
      </c>
      <c r="AF14" s="44">
        <f t="shared" ref="AF14:AF24" si="4">+IF(OR(N14&gt;0,P14&gt;0,R14&gt;0,T14&gt;0,AD14&gt;0,),MIN(IF(N14&gt;0,N14,1000000),IF(P14&gt;0,P14,1000000),IF(R14&gt;0,R14,1000000),IF(T14&gt;0,T14,1000000),IF(AD14&gt;0,AD14,1000000)),0)</f>
        <v>0</v>
      </c>
      <c r="AG14" s="45">
        <f t="shared" ref="AG14:AG24" si="5">+AF14*C14</f>
        <v>0</v>
      </c>
    </row>
    <row r="15" spans="2:34" hidden="1">
      <c r="B15" s="39">
        <v>3</v>
      </c>
      <c r="C15" s="40">
        <v>1</v>
      </c>
      <c r="D15" s="41"/>
      <c r="E15" s="42">
        <f t="shared" si="0"/>
        <v>0</v>
      </c>
      <c r="F15" s="41"/>
      <c r="G15" s="42">
        <f t="shared" si="1"/>
        <v>0</v>
      </c>
      <c r="H15" s="41"/>
      <c r="I15" s="46"/>
      <c r="J15" s="41"/>
      <c r="K15" s="43"/>
      <c r="L15" s="41"/>
      <c r="M15" s="42"/>
      <c r="N15" s="41"/>
      <c r="O15" s="42"/>
      <c r="P15" s="41"/>
      <c r="Q15" s="42"/>
      <c r="R15" s="41"/>
      <c r="S15" s="42"/>
      <c r="T15" s="41"/>
      <c r="U15" s="42"/>
      <c r="V15" s="41"/>
      <c r="W15" s="43"/>
      <c r="X15" s="41"/>
      <c r="Y15" s="43"/>
      <c r="Z15" s="41"/>
      <c r="AA15" s="42"/>
      <c r="AB15" s="41"/>
      <c r="AC15" s="42"/>
      <c r="AD15" s="44">
        <f t="shared" si="2"/>
        <v>0</v>
      </c>
      <c r="AE15" s="45">
        <f t="shared" si="3"/>
        <v>0</v>
      </c>
      <c r="AF15" s="44">
        <f t="shared" si="4"/>
        <v>0</v>
      </c>
      <c r="AG15" s="45">
        <f t="shared" si="5"/>
        <v>0</v>
      </c>
    </row>
    <row r="16" spans="2:34" hidden="1">
      <c r="B16" s="39">
        <v>4</v>
      </c>
      <c r="C16" s="40">
        <v>1</v>
      </c>
      <c r="D16" s="41"/>
      <c r="E16" s="42">
        <f t="shared" si="0"/>
        <v>0</v>
      </c>
      <c r="F16" s="41"/>
      <c r="G16" s="42">
        <f t="shared" si="1"/>
        <v>0</v>
      </c>
      <c r="H16" s="41"/>
      <c r="I16" s="46"/>
      <c r="J16" s="41"/>
      <c r="K16" s="43"/>
      <c r="L16" s="41"/>
      <c r="M16" s="42"/>
      <c r="N16" s="41"/>
      <c r="O16" s="42"/>
      <c r="P16" s="41"/>
      <c r="Q16" s="42"/>
      <c r="R16" s="41"/>
      <c r="S16" s="42"/>
      <c r="T16" s="41"/>
      <c r="U16" s="42"/>
      <c r="V16" s="41"/>
      <c r="W16" s="43"/>
      <c r="X16" s="41"/>
      <c r="Y16" s="43"/>
      <c r="Z16" s="41"/>
      <c r="AA16" s="42"/>
      <c r="AB16" s="41"/>
      <c r="AC16" s="42"/>
      <c r="AD16" s="44">
        <f t="shared" si="2"/>
        <v>0</v>
      </c>
      <c r="AE16" s="45">
        <f t="shared" si="3"/>
        <v>0</v>
      </c>
      <c r="AF16" s="44">
        <f t="shared" si="4"/>
        <v>0</v>
      </c>
      <c r="AG16" s="45">
        <f t="shared" si="5"/>
        <v>0</v>
      </c>
    </row>
    <row r="17" spans="1:33" hidden="1">
      <c r="B17" s="39">
        <v>5</v>
      </c>
      <c r="C17" s="40">
        <v>1</v>
      </c>
      <c r="D17" s="41"/>
      <c r="E17" s="42">
        <f t="shared" si="0"/>
        <v>0</v>
      </c>
      <c r="F17" s="41"/>
      <c r="G17" s="42">
        <f t="shared" si="1"/>
        <v>0</v>
      </c>
      <c r="H17" s="41"/>
      <c r="I17" s="46"/>
      <c r="J17" s="41"/>
      <c r="K17" s="43"/>
      <c r="L17" s="41"/>
      <c r="M17" s="42"/>
      <c r="N17" s="41"/>
      <c r="O17" s="42"/>
      <c r="P17" s="41"/>
      <c r="Q17" s="42"/>
      <c r="R17" s="41"/>
      <c r="S17" s="42"/>
      <c r="T17" s="41"/>
      <c r="U17" s="42"/>
      <c r="V17" s="41"/>
      <c r="W17" s="43"/>
      <c r="X17" s="41"/>
      <c r="Y17" s="43"/>
      <c r="Z17" s="41"/>
      <c r="AA17" s="42"/>
      <c r="AB17" s="41"/>
      <c r="AC17" s="42"/>
      <c r="AD17" s="44">
        <f t="shared" si="2"/>
        <v>0</v>
      </c>
      <c r="AE17" s="45">
        <f t="shared" si="3"/>
        <v>0</v>
      </c>
      <c r="AF17" s="44">
        <f t="shared" si="4"/>
        <v>0</v>
      </c>
      <c r="AG17" s="45">
        <f t="shared" si="5"/>
        <v>0</v>
      </c>
    </row>
    <row r="18" spans="1:33" hidden="1">
      <c r="B18" s="39">
        <v>6</v>
      </c>
      <c r="C18" s="40">
        <v>1</v>
      </c>
      <c r="D18" s="41"/>
      <c r="E18" s="42">
        <f t="shared" si="0"/>
        <v>0</v>
      </c>
      <c r="F18" s="41"/>
      <c r="G18" s="42">
        <f t="shared" si="1"/>
        <v>0</v>
      </c>
      <c r="H18" s="41"/>
      <c r="I18" s="46"/>
      <c r="J18" s="41"/>
      <c r="K18" s="43"/>
      <c r="L18" s="41"/>
      <c r="M18" s="42"/>
      <c r="N18" s="41"/>
      <c r="O18" s="42"/>
      <c r="P18" s="41"/>
      <c r="Q18" s="42"/>
      <c r="R18" s="41"/>
      <c r="S18" s="42"/>
      <c r="T18" s="41"/>
      <c r="U18" s="42"/>
      <c r="V18" s="41"/>
      <c r="W18" s="43"/>
      <c r="X18" s="41"/>
      <c r="Y18" s="43"/>
      <c r="Z18" s="41"/>
      <c r="AA18" s="42"/>
      <c r="AB18" s="41"/>
      <c r="AC18" s="42"/>
      <c r="AD18" s="44">
        <f t="shared" si="2"/>
        <v>0</v>
      </c>
      <c r="AE18" s="45">
        <f t="shared" si="3"/>
        <v>0</v>
      </c>
      <c r="AF18" s="44">
        <f t="shared" si="4"/>
        <v>0</v>
      </c>
      <c r="AG18" s="45">
        <f t="shared" si="5"/>
        <v>0</v>
      </c>
    </row>
    <row r="19" spans="1:33" hidden="1">
      <c r="B19" s="39">
        <v>7</v>
      </c>
      <c r="C19" s="40">
        <v>1</v>
      </c>
      <c r="D19" s="41"/>
      <c r="E19" s="42">
        <f t="shared" si="0"/>
        <v>0</v>
      </c>
      <c r="F19" s="41"/>
      <c r="G19" s="42">
        <f t="shared" si="1"/>
        <v>0</v>
      </c>
      <c r="H19" s="41"/>
      <c r="I19" s="46"/>
      <c r="J19" s="41"/>
      <c r="K19" s="43"/>
      <c r="L19" s="41"/>
      <c r="M19" s="42"/>
      <c r="N19" s="41"/>
      <c r="O19" s="42"/>
      <c r="P19" s="41"/>
      <c r="Q19" s="42"/>
      <c r="R19" s="41"/>
      <c r="S19" s="42"/>
      <c r="T19" s="41"/>
      <c r="U19" s="42"/>
      <c r="V19" s="41"/>
      <c r="W19" s="43"/>
      <c r="X19" s="41"/>
      <c r="Y19" s="43"/>
      <c r="Z19" s="41"/>
      <c r="AA19" s="42"/>
      <c r="AB19" s="41"/>
      <c r="AC19" s="42"/>
      <c r="AD19" s="44">
        <f t="shared" si="2"/>
        <v>0</v>
      </c>
      <c r="AE19" s="45">
        <f t="shared" si="3"/>
        <v>0</v>
      </c>
      <c r="AF19" s="44">
        <f t="shared" si="4"/>
        <v>0</v>
      </c>
      <c r="AG19" s="45">
        <f t="shared" si="5"/>
        <v>0</v>
      </c>
    </row>
    <row r="20" spans="1:33" hidden="1">
      <c r="B20" s="39">
        <v>8</v>
      </c>
      <c r="C20" s="40">
        <v>1</v>
      </c>
      <c r="D20" s="41"/>
      <c r="E20" s="42">
        <f t="shared" si="0"/>
        <v>0</v>
      </c>
      <c r="F20" s="41"/>
      <c r="G20" s="42">
        <f t="shared" si="1"/>
        <v>0</v>
      </c>
      <c r="H20" s="41"/>
      <c r="I20" s="46"/>
      <c r="J20" s="41"/>
      <c r="K20" s="43"/>
      <c r="L20" s="41"/>
      <c r="M20" s="42"/>
      <c r="N20" s="41"/>
      <c r="O20" s="42"/>
      <c r="P20" s="41"/>
      <c r="Q20" s="42"/>
      <c r="R20" s="41"/>
      <c r="S20" s="42"/>
      <c r="T20" s="41"/>
      <c r="U20" s="42"/>
      <c r="V20" s="41"/>
      <c r="W20" s="43"/>
      <c r="X20" s="41"/>
      <c r="Y20" s="43"/>
      <c r="Z20" s="41"/>
      <c r="AA20" s="42"/>
      <c r="AB20" s="41"/>
      <c r="AC20" s="42"/>
      <c r="AD20" s="44">
        <f t="shared" si="2"/>
        <v>0</v>
      </c>
      <c r="AE20" s="45">
        <f t="shared" si="3"/>
        <v>0</v>
      </c>
      <c r="AF20" s="44">
        <f t="shared" si="4"/>
        <v>0</v>
      </c>
      <c r="AG20" s="45">
        <f t="shared" si="5"/>
        <v>0</v>
      </c>
    </row>
    <row r="21" spans="1:33" ht="15.75" thickBot="1">
      <c r="A21">
        <v>107019.66</v>
      </c>
      <c r="B21" s="39">
        <v>1</v>
      </c>
      <c r="C21" s="40">
        <v>1</v>
      </c>
      <c r="D21" s="41">
        <v>92000</v>
      </c>
      <c r="E21" s="42">
        <f t="shared" si="0"/>
        <v>92000</v>
      </c>
      <c r="F21" s="41"/>
      <c r="G21" s="42">
        <f t="shared" si="1"/>
        <v>0</v>
      </c>
      <c r="H21" s="41"/>
      <c r="I21" s="46"/>
      <c r="J21" s="41"/>
      <c r="K21" s="43"/>
      <c r="L21" s="41"/>
      <c r="M21" s="42"/>
      <c r="N21" s="41"/>
      <c r="O21" s="42"/>
      <c r="P21" s="41"/>
      <c r="Q21" s="42"/>
      <c r="R21" s="41"/>
      <c r="S21" s="42"/>
      <c r="T21" s="41"/>
      <c r="U21" s="42"/>
      <c r="V21" s="41"/>
      <c r="W21" s="43"/>
      <c r="X21" s="41"/>
      <c r="Y21" s="43"/>
      <c r="Z21" s="41"/>
      <c r="AA21" s="42"/>
      <c r="AB21" s="41"/>
      <c r="AC21" s="42"/>
      <c r="AD21" s="44">
        <f t="shared" si="2"/>
        <v>92000</v>
      </c>
      <c r="AE21" s="45">
        <f t="shared" si="3"/>
        <v>92000</v>
      </c>
      <c r="AF21" s="44">
        <f t="shared" si="4"/>
        <v>92000</v>
      </c>
      <c r="AG21" s="45">
        <f t="shared" si="5"/>
        <v>92000</v>
      </c>
    </row>
    <row r="22" spans="1:33" hidden="1">
      <c r="B22" s="39">
        <v>10</v>
      </c>
      <c r="C22" s="40">
        <v>1</v>
      </c>
      <c r="D22" s="41"/>
      <c r="E22" s="42">
        <f t="shared" si="0"/>
        <v>0</v>
      </c>
      <c r="F22" s="41"/>
      <c r="G22" s="42">
        <f t="shared" si="1"/>
        <v>0</v>
      </c>
      <c r="H22" s="41"/>
      <c r="I22" s="46"/>
      <c r="J22" s="41"/>
      <c r="K22" s="43"/>
      <c r="L22" s="41"/>
      <c r="M22" s="42"/>
      <c r="N22" s="41"/>
      <c r="O22" s="42"/>
      <c r="P22" s="41"/>
      <c r="Q22" s="42"/>
      <c r="R22" s="41"/>
      <c r="S22" s="42"/>
      <c r="T22" s="41"/>
      <c r="U22" s="42"/>
      <c r="V22" s="41"/>
      <c r="W22" s="43"/>
      <c r="X22" s="41"/>
      <c r="Y22" s="43"/>
      <c r="Z22" s="41"/>
      <c r="AA22" s="42"/>
      <c r="AB22" s="41"/>
      <c r="AC22" s="42"/>
      <c r="AD22" s="44">
        <f t="shared" si="2"/>
        <v>0</v>
      </c>
      <c r="AE22" s="45">
        <f t="shared" si="3"/>
        <v>0</v>
      </c>
      <c r="AF22" s="44">
        <f t="shared" si="4"/>
        <v>0</v>
      </c>
      <c r="AG22" s="45">
        <f t="shared" si="5"/>
        <v>0</v>
      </c>
    </row>
    <row r="23" spans="1:33" hidden="1">
      <c r="B23" s="39">
        <v>11</v>
      </c>
      <c r="C23" s="40">
        <v>1</v>
      </c>
      <c r="D23" s="41"/>
      <c r="E23" s="42">
        <f t="shared" si="0"/>
        <v>0</v>
      </c>
      <c r="F23" s="41"/>
      <c r="G23" s="42">
        <f t="shared" si="1"/>
        <v>0</v>
      </c>
      <c r="H23" s="41"/>
      <c r="I23" s="46"/>
      <c r="J23" s="41"/>
      <c r="K23" s="43"/>
      <c r="L23" s="41"/>
      <c r="M23" s="42"/>
      <c r="N23" s="41"/>
      <c r="O23" s="42"/>
      <c r="P23" s="41"/>
      <c r="Q23" s="42"/>
      <c r="R23" s="41"/>
      <c r="S23" s="42"/>
      <c r="T23" s="41"/>
      <c r="U23" s="42"/>
      <c r="V23" s="41"/>
      <c r="W23" s="43"/>
      <c r="X23" s="41"/>
      <c r="Y23" s="43"/>
      <c r="Z23" s="41"/>
      <c r="AA23" s="42"/>
      <c r="AB23" s="41"/>
      <c r="AC23" s="42"/>
      <c r="AD23" s="44">
        <f t="shared" si="2"/>
        <v>0</v>
      </c>
      <c r="AE23" s="45">
        <f t="shared" si="3"/>
        <v>0</v>
      </c>
      <c r="AF23" s="44">
        <f t="shared" si="4"/>
        <v>0</v>
      </c>
      <c r="AG23" s="45">
        <f t="shared" si="5"/>
        <v>0</v>
      </c>
    </row>
    <row r="24" spans="1:33" ht="15.75" hidden="1" thickBot="1">
      <c r="B24" s="39">
        <v>12</v>
      </c>
      <c r="C24" s="40">
        <v>1</v>
      </c>
      <c r="D24" s="41"/>
      <c r="E24" s="42">
        <f t="shared" si="0"/>
        <v>0</v>
      </c>
      <c r="F24" s="41"/>
      <c r="G24" s="42">
        <f t="shared" si="1"/>
        <v>0</v>
      </c>
      <c r="H24" s="41"/>
      <c r="I24" s="47"/>
      <c r="J24" s="41"/>
      <c r="K24" s="43"/>
      <c r="L24" s="41"/>
      <c r="M24" s="42"/>
      <c r="N24" s="41"/>
      <c r="O24" s="42"/>
      <c r="P24" s="41"/>
      <c r="Q24" s="42"/>
      <c r="R24" s="41"/>
      <c r="S24" s="42"/>
      <c r="T24" s="41"/>
      <c r="U24" s="42"/>
      <c r="V24" s="41"/>
      <c r="W24" s="43"/>
      <c r="X24" s="41"/>
      <c r="Y24" s="43"/>
      <c r="Z24" s="41"/>
      <c r="AA24" s="42"/>
      <c r="AB24" s="41"/>
      <c r="AC24" s="42">
        <f>+$C24*AB24</f>
        <v>0</v>
      </c>
      <c r="AD24" s="44">
        <f t="shared" si="2"/>
        <v>0</v>
      </c>
      <c r="AE24" s="45">
        <f t="shared" si="3"/>
        <v>0</v>
      </c>
      <c r="AF24" s="44">
        <f t="shared" si="4"/>
        <v>0</v>
      </c>
      <c r="AG24" s="45">
        <f t="shared" si="5"/>
        <v>0</v>
      </c>
    </row>
    <row r="25" spans="1:33" ht="15.75" thickBot="1">
      <c r="A25">
        <f>SUM(A13:A24)</f>
        <v>107019.66</v>
      </c>
      <c r="B25" s="48" t="s">
        <v>13</v>
      </c>
      <c r="C25" s="13"/>
      <c r="D25" s="49"/>
      <c r="E25" s="51">
        <f>SUM(E13:E24)</f>
        <v>92000</v>
      </c>
      <c r="F25" s="50"/>
      <c r="G25" s="51">
        <f>SUM(G13:G24)</f>
        <v>0</v>
      </c>
      <c r="H25" s="50"/>
      <c r="I25" s="51">
        <f>SUM(I13:I24)</f>
        <v>0</v>
      </c>
      <c r="J25" s="50"/>
      <c r="K25" s="51">
        <f>SUM(K13:K24)</f>
        <v>0</v>
      </c>
      <c r="L25" s="50"/>
      <c r="M25" s="52">
        <f>SUM(M11:M24)</f>
        <v>0</v>
      </c>
      <c r="N25" s="50"/>
      <c r="O25" s="52">
        <f>SUM(O11:O24)</f>
        <v>0</v>
      </c>
      <c r="P25" s="50"/>
      <c r="Q25" s="52">
        <f>SUM(Q13:Q24)</f>
        <v>0</v>
      </c>
      <c r="R25" s="50"/>
      <c r="S25" s="52">
        <f>SUM(S11:S24)</f>
        <v>0</v>
      </c>
      <c r="T25" s="50"/>
      <c r="U25" s="52">
        <f>SUM(U11:U24)</f>
        <v>0</v>
      </c>
      <c r="V25" s="53"/>
      <c r="W25" s="51">
        <f>SUM(W13:W24)</f>
        <v>0</v>
      </c>
      <c r="X25" s="54"/>
      <c r="Y25" s="51">
        <f>SUM(Y13:Y24)</f>
        <v>0</v>
      </c>
      <c r="Z25" s="55"/>
      <c r="AA25" s="56">
        <f>+AA13</f>
        <v>0</v>
      </c>
      <c r="AB25" s="50"/>
      <c r="AC25" s="57">
        <f>SUM(AC13:AC24)</f>
        <v>0</v>
      </c>
      <c r="AD25" s="58" t="s">
        <v>31</v>
      </c>
      <c r="AE25" s="51">
        <f>SUM(AE13:AE24)</f>
        <v>92000</v>
      </c>
      <c r="AF25" s="58" t="s">
        <v>31</v>
      </c>
      <c r="AG25" s="51">
        <f>SUM(AG13:AG24)</f>
        <v>92000</v>
      </c>
    </row>
    <row r="26" spans="1:33">
      <c r="W26" s="59"/>
    </row>
    <row r="27" spans="1:33">
      <c r="D27" s="68"/>
      <c r="E27" s="60"/>
      <c r="F27" s="60">
        <f>+A22+A23+A24</f>
        <v>0</v>
      </c>
      <c r="G27" s="60"/>
      <c r="H27" s="60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1"/>
      <c r="W27" s="60"/>
      <c r="X27" s="61"/>
      <c r="Y27" s="62" t="s">
        <v>41</v>
      </c>
      <c r="Z27" s="60"/>
      <c r="AA27" s="60"/>
      <c r="AB27" s="60"/>
      <c r="AC27" s="60"/>
    </row>
    <row r="28" spans="1:33">
      <c r="I28" s="63"/>
      <c r="Y28" s="64" t="s">
        <v>42</v>
      </c>
    </row>
    <row r="29" spans="1:33">
      <c r="B29" s="65"/>
    </row>
    <row r="30" spans="1:33">
      <c r="D30" s="65"/>
    </row>
    <row r="31" spans="1:33">
      <c r="D31" s="65"/>
      <c r="I31" s="66"/>
    </row>
    <row r="41" spans="2:2">
      <c r="B41" s="67"/>
    </row>
  </sheetData>
  <mergeCells count="23">
    <mergeCell ref="V8:W8"/>
    <mergeCell ref="X8:AA8"/>
    <mergeCell ref="AB9:AC9"/>
    <mergeCell ref="AB8:AC8"/>
    <mergeCell ref="AD8:AE9"/>
    <mergeCell ref="X9:Y9"/>
    <mergeCell ref="Z9:AA9"/>
    <mergeCell ref="AF8:AG9"/>
    <mergeCell ref="D9:E9"/>
    <mergeCell ref="F9:G9"/>
    <mergeCell ref="H9:I9"/>
    <mergeCell ref="J9:K9"/>
    <mergeCell ref="L9:M9"/>
    <mergeCell ref="N9:O9"/>
    <mergeCell ref="P9:Q9"/>
    <mergeCell ref="D8:E8"/>
    <mergeCell ref="F8:G8"/>
    <mergeCell ref="H8:I8"/>
    <mergeCell ref="J8:K8"/>
    <mergeCell ref="L8:U8"/>
    <mergeCell ref="R9:S9"/>
    <mergeCell ref="T9:U9"/>
    <mergeCell ref="V9:W9"/>
  </mergeCells>
  <conditionalFormatting sqref="Z13:Z24 V13:V24 D13:D24 AB13:AB24 L13:L24 N13:N24 F13:F24 X13:X24 H13:H24 J13:J24 P13:P24 R13:R24 T13:T24">
    <cfRule type="cellIs" dxfId="2" priority="1" stopIfTrue="1" operator="equal">
      <formula>0</formula>
    </cfRule>
    <cfRule type="cellIs" dxfId="1" priority="2" stopIfTrue="1" operator="equal">
      <formula>$AD13</formula>
    </cfRule>
    <cfRule type="cellIs" dxfId="0" priority="3" stopIfTrue="1" operator="equal">
      <formula>$AF13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G204"/>
  <sheetViews>
    <sheetView tabSelected="1" workbookViewId="0">
      <selection activeCell="A9" sqref="A9:F9"/>
    </sheetView>
  </sheetViews>
  <sheetFormatPr baseColWidth="10" defaultRowHeight="15"/>
  <cols>
    <col min="1" max="1" width="6.28515625" bestFit="1" customWidth="1"/>
    <col min="2" max="2" width="76.140625" customWidth="1"/>
    <col min="3" max="3" width="9.140625" bestFit="1" customWidth="1"/>
    <col min="4" max="4" width="11.85546875" bestFit="1" customWidth="1"/>
    <col min="5" max="5" width="11.28515625" bestFit="1" customWidth="1"/>
    <col min="6" max="6" width="13.7109375" customWidth="1"/>
  </cols>
  <sheetData>
    <row r="1" spans="1:7">
      <c r="A1" s="384"/>
      <c r="B1" s="384"/>
      <c r="C1" s="384"/>
      <c r="D1" s="384"/>
      <c r="E1" s="384"/>
      <c r="F1" s="384"/>
    </row>
    <row r="2" spans="1:7">
      <c r="A2" s="384"/>
      <c r="B2" s="384"/>
      <c r="C2" s="384"/>
      <c r="D2" s="384"/>
      <c r="E2" s="384"/>
      <c r="F2" s="384"/>
    </row>
    <row r="3" spans="1:7">
      <c r="A3" s="384"/>
      <c r="B3" s="384"/>
      <c r="C3" s="384"/>
      <c r="D3" s="384"/>
      <c r="E3" s="384"/>
      <c r="F3" s="384"/>
    </row>
    <row r="4" spans="1:7">
      <c r="A4" s="384"/>
      <c r="B4" s="384"/>
      <c r="C4" s="384"/>
      <c r="D4" s="384"/>
      <c r="E4" s="384"/>
      <c r="F4" s="384"/>
    </row>
    <row r="5" spans="1:7">
      <c r="A5" s="384"/>
      <c r="B5" s="384"/>
      <c r="C5" s="384"/>
      <c r="D5" s="384"/>
      <c r="E5" s="384"/>
      <c r="F5" s="384"/>
    </row>
    <row r="6" spans="1:7" ht="36.75">
      <c r="A6" s="382" t="s">
        <v>0</v>
      </c>
      <c r="B6" s="382"/>
      <c r="C6" s="382"/>
      <c r="D6" s="382"/>
      <c r="E6" s="382"/>
      <c r="F6" s="382"/>
    </row>
    <row r="7" spans="1:7">
      <c r="A7" s="384"/>
      <c r="B7" s="384"/>
      <c r="C7" s="384"/>
      <c r="D7" s="384"/>
      <c r="E7" s="384"/>
      <c r="F7" s="384"/>
    </row>
    <row r="8" spans="1:7" ht="18">
      <c r="A8" s="383" t="s">
        <v>92</v>
      </c>
      <c r="B8" s="383"/>
      <c r="C8" s="383"/>
      <c r="D8" s="383"/>
      <c r="E8" s="383"/>
      <c r="F8" s="383"/>
    </row>
    <row r="9" spans="1:7" ht="18">
      <c r="A9" s="383" t="s">
        <v>93</v>
      </c>
      <c r="B9" s="383"/>
      <c r="C9" s="383"/>
      <c r="D9" s="383"/>
      <c r="E9" s="383"/>
      <c r="F9" s="383"/>
    </row>
    <row r="10" spans="1:7" ht="15.75">
      <c r="A10" s="260" t="s">
        <v>80</v>
      </c>
      <c r="B10" s="260"/>
      <c r="C10" s="260"/>
      <c r="D10" s="260"/>
      <c r="E10" s="260"/>
      <c r="F10" s="260"/>
    </row>
    <row r="11" spans="1:7" ht="15.75">
      <c r="A11" s="260" t="s">
        <v>81</v>
      </c>
      <c r="B11" s="260"/>
      <c r="C11" s="260"/>
      <c r="D11" s="260"/>
      <c r="E11" s="260"/>
      <c r="F11" s="260"/>
    </row>
    <row r="12" spans="1:7" ht="15.75">
      <c r="A12" s="260" t="s">
        <v>82</v>
      </c>
      <c r="B12" s="260"/>
      <c r="C12" s="260"/>
      <c r="D12" s="260"/>
      <c r="E12" s="260"/>
      <c r="F12" s="260"/>
    </row>
    <row r="13" spans="1:7" ht="36" customHeight="1" thickBot="1">
      <c r="A13" s="381" t="s">
        <v>83</v>
      </c>
      <c r="B13" s="381"/>
      <c r="C13" s="381"/>
      <c r="D13" s="381"/>
      <c r="E13" s="381"/>
      <c r="F13" s="381"/>
      <c r="G13" s="142"/>
    </row>
    <row r="14" spans="1:7" ht="36" customHeight="1" thickBot="1">
      <c r="A14" s="153" t="s">
        <v>71</v>
      </c>
      <c r="B14" s="153" t="s">
        <v>69</v>
      </c>
      <c r="C14" s="143" t="s">
        <v>70</v>
      </c>
      <c r="D14" s="143" t="s">
        <v>72</v>
      </c>
      <c r="E14" s="143" t="s">
        <v>73</v>
      </c>
      <c r="F14" s="143" t="s">
        <v>74</v>
      </c>
      <c r="G14" s="112"/>
    </row>
    <row r="15" spans="1:7">
      <c r="A15" s="375">
        <v>1</v>
      </c>
      <c r="B15" s="155" t="s">
        <v>84</v>
      </c>
      <c r="C15" s="377" t="s">
        <v>12</v>
      </c>
      <c r="D15" s="377">
        <v>2</v>
      </c>
      <c r="E15" s="379"/>
      <c r="F15" s="379"/>
    </row>
    <row r="16" spans="1:7">
      <c r="A16" s="376"/>
      <c r="B16" s="156" t="s">
        <v>85</v>
      </c>
      <c r="C16" s="378"/>
      <c r="D16" s="378"/>
      <c r="E16" s="380"/>
      <c r="F16" s="380"/>
    </row>
    <row r="17" spans="1:6" ht="30.75" thickBot="1">
      <c r="A17" s="376"/>
      <c r="B17" s="160" t="s">
        <v>87</v>
      </c>
      <c r="C17" s="378"/>
      <c r="D17" s="378"/>
      <c r="E17" s="380"/>
      <c r="F17" s="380"/>
    </row>
    <row r="18" spans="1:6">
      <c r="A18" s="376">
        <v>2</v>
      </c>
      <c r="B18" s="155" t="s">
        <v>84</v>
      </c>
      <c r="C18" s="377" t="s">
        <v>12</v>
      </c>
      <c r="D18" s="377">
        <v>1</v>
      </c>
      <c r="E18" s="379"/>
      <c r="F18" s="379"/>
    </row>
    <row r="19" spans="1:6">
      <c r="A19" s="376"/>
      <c r="B19" s="156" t="s">
        <v>86</v>
      </c>
      <c r="C19" s="378"/>
      <c r="D19" s="378"/>
      <c r="E19" s="380"/>
      <c r="F19" s="380"/>
    </row>
    <row r="20" spans="1:6" ht="30.75" thickBot="1">
      <c r="A20" s="376"/>
      <c r="B20" s="160" t="s">
        <v>88</v>
      </c>
      <c r="C20" s="378"/>
      <c r="D20" s="378"/>
      <c r="E20" s="380"/>
      <c r="F20" s="380"/>
    </row>
    <row r="21" spans="1:6" ht="16.5" thickBot="1">
      <c r="A21" s="372" t="s">
        <v>13</v>
      </c>
      <c r="B21" s="373"/>
      <c r="C21" s="373"/>
      <c r="D21" s="373"/>
      <c r="E21" s="374"/>
      <c r="F21" s="159"/>
    </row>
    <row r="22" spans="1:6" ht="16.5" thickBot="1">
      <c r="A22" s="369" t="s">
        <v>79</v>
      </c>
      <c r="B22" s="370"/>
      <c r="C22" s="370"/>
      <c r="D22" s="370"/>
      <c r="E22" s="370"/>
      <c r="F22" s="371"/>
    </row>
    <row r="23" spans="1:6" ht="15.75">
      <c r="A23" s="368"/>
      <c r="B23" s="368"/>
      <c r="C23" s="368"/>
      <c r="D23" s="368"/>
      <c r="E23" s="368"/>
      <c r="F23" s="368"/>
    </row>
    <row r="24" spans="1:6" ht="15.75">
      <c r="A24" s="386" t="s">
        <v>89</v>
      </c>
      <c r="B24" s="386"/>
      <c r="C24" s="386"/>
      <c r="D24" s="386"/>
      <c r="E24" s="386"/>
      <c r="F24" s="386"/>
    </row>
    <row r="25" spans="1:6" ht="15.75">
      <c r="A25" s="154"/>
      <c r="B25" s="154"/>
      <c r="C25" s="154"/>
      <c r="D25" s="154"/>
      <c r="E25" s="154"/>
      <c r="F25" s="157"/>
    </row>
    <row r="26" spans="1:6" ht="18">
      <c r="A26" s="392" t="s">
        <v>16</v>
      </c>
      <c r="B26" s="392"/>
      <c r="C26" s="392"/>
      <c r="D26" s="392"/>
      <c r="E26" s="392"/>
      <c r="F26" s="157"/>
    </row>
    <row r="27" spans="1:6" ht="15.75">
      <c r="A27" s="170" t="s">
        <v>17</v>
      </c>
      <c r="B27" s="170"/>
      <c r="C27" s="170"/>
      <c r="D27" s="170"/>
      <c r="E27" s="170"/>
      <c r="F27" s="157"/>
    </row>
    <row r="28" spans="1:6" ht="32.25" customHeight="1">
      <c r="A28" s="171" t="s">
        <v>18</v>
      </c>
      <c r="B28" s="171"/>
      <c r="C28" s="171"/>
      <c r="D28" s="171"/>
      <c r="E28" s="171"/>
      <c r="F28" s="171"/>
    </row>
    <row r="29" spans="1:6" ht="15.75">
      <c r="A29" s="393" t="s">
        <v>19</v>
      </c>
      <c r="B29" s="393"/>
      <c r="C29" s="393"/>
      <c r="D29" s="393"/>
      <c r="E29" s="393"/>
      <c r="F29" s="157"/>
    </row>
    <row r="30" spans="1:6">
      <c r="A30" s="172"/>
      <c r="B30" s="172"/>
      <c r="C30" s="172"/>
      <c r="D30" s="172"/>
      <c r="E30" s="172"/>
      <c r="F30" s="172"/>
    </row>
    <row r="31" spans="1:6" ht="15.75">
      <c r="A31" s="389" t="s">
        <v>90</v>
      </c>
      <c r="B31" s="389"/>
      <c r="C31" s="389"/>
      <c r="D31" s="389"/>
      <c r="E31" s="158"/>
      <c r="F31" s="157"/>
    </row>
    <row r="32" spans="1:6" ht="15.75">
      <c r="A32" s="389" t="s">
        <v>94</v>
      </c>
      <c r="B32" s="389"/>
      <c r="C32" s="389"/>
      <c r="D32" s="389"/>
      <c r="E32" s="158"/>
      <c r="F32" s="157"/>
    </row>
    <row r="33" spans="1:6" ht="15.75">
      <c r="A33" s="390" t="s">
        <v>77</v>
      </c>
      <c r="B33" s="390"/>
      <c r="C33" s="390"/>
      <c r="D33" s="390"/>
      <c r="E33" s="158"/>
      <c r="F33" s="157"/>
    </row>
    <row r="34" spans="1:6" ht="15.75">
      <c r="A34" s="387" t="s">
        <v>75</v>
      </c>
      <c r="B34" s="387"/>
      <c r="C34" s="387"/>
      <c r="D34" s="387"/>
      <c r="E34" s="387"/>
      <c r="F34" s="387"/>
    </row>
    <row r="35" spans="1:6" ht="15.75">
      <c r="A35" s="388" t="s">
        <v>78</v>
      </c>
      <c r="B35" s="388"/>
      <c r="C35" s="388"/>
      <c r="D35" s="388"/>
      <c r="E35" s="388"/>
      <c r="F35" s="388"/>
    </row>
    <row r="36" spans="1:6" ht="15.75">
      <c r="A36" s="391" t="s">
        <v>76</v>
      </c>
      <c r="B36" s="391"/>
      <c r="C36" s="391"/>
      <c r="D36" s="391"/>
      <c r="E36" s="158"/>
      <c r="F36" s="157"/>
    </row>
    <row r="37" spans="1:6" ht="15.75">
      <c r="A37" s="385" t="s">
        <v>91</v>
      </c>
      <c r="B37" s="385"/>
      <c r="C37" s="385"/>
      <c r="D37" s="385"/>
      <c r="E37" s="158"/>
      <c r="F37" s="157"/>
    </row>
    <row r="38" spans="1:6" ht="15.75">
      <c r="A38" s="385" t="s">
        <v>25</v>
      </c>
      <c r="B38" s="385"/>
      <c r="C38" s="385"/>
      <c r="D38" s="385"/>
      <c r="E38" s="158"/>
      <c r="F38" s="157"/>
    </row>
    <row r="39" spans="1:6">
      <c r="A39" s="154"/>
      <c r="B39" s="154"/>
      <c r="C39" s="154"/>
      <c r="D39" s="154"/>
      <c r="E39" s="154"/>
      <c r="F39" s="154"/>
    </row>
    <row r="60" spans="1:6" s="144" customFormat="1">
      <c r="A60"/>
      <c r="B60"/>
      <c r="C60"/>
      <c r="D60"/>
      <c r="E60"/>
      <c r="F60"/>
    </row>
    <row r="61" spans="1:6" s="144" customFormat="1">
      <c r="A61"/>
      <c r="B61"/>
      <c r="C61"/>
      <c r="D61"/>
      <c r="E61"/>
      <c r="F61"/>
    </row>
    <row r="62" spans="1:6" s="144" customFormat="1">
      <c r="A62"/>
      <c r="B62"/>
      <c r="C62"/>
      <c r="D62"/>
      <c r="E62"/>
      <c r="F62"/>
    </row>
    <row r="63" spans="1:6" s="144" customFormat="1">
      <c r="A63"/>
      <c r="B63"/>
      <c r="C63"/>
      <c r="D63"/>
      <c r="E63"/>
      <c r="F63"/>
    </row>
    <row r="64" spans="1:6" s="144" customFormat="1">
      <c r="A64"/>
      <c r="B64"/>
      <c r="C64"/>
      <c r="D64"/>
      <c r="E64"/>
      <c r="F64"/>
    </row>
    <row r="71" spans="1:6" s="145" customFormat="1">
      <c r="A71"/>
      <c r="B71"/>
      <c r="C71"/>
      <c r="D71"/>
      <c r="E71"/>
      <c r="F71"/>
    </row>
    <row r="78" spans="1:6" s="146" customFormat="1">
      <c r="A78"/>
      <c r="B78"/>
      <c r="C78"/>
      <c r="D78"/>
      <c r="E78"/>
      <c r="F78"/>
    </row>
    <row r="79" spans="1:6" s="146" customFormat="1">
      <c r="A79"/>
      <c r="B79"/>
      <c r="C79"/>
      <c r="D79"/>
      <c r="E79"/>
      <c r="F79"/>
    </row>
    <row r="105" spans="1:6" s="147" customFormat="1">
      <c r="A105"/>
      <c r="B105"/>
      <c r="C105"/>
      <c r="D105"/>
      <c r="E105"/>
      <c r="F105"/>
    </row>
    <row r="106" spans="1:6" s="147" customFormat="1">
      <c r="A106"/>
      <c r="B106"/>
      <c r="C106"/>
      <c r="D106"/>
      <c r="E106"/>
      <c r="F106"/>
    </row>
    <row r="107" spans="1:6" s="147" customFormat="1">
      <c r="A107"/>
      <c r="B107"/>
      <c r="C107"/>
      <c r="D107"/>
      <c r="E107"/>
      <c r="F107"/>
    </row>
    <row r="108" spans="1:6" s="147" customFormat="1">
      <c r="A108"/>
      <c r="B108"/>
      <c r="C108"/>
      <c r="D108"/>
      <c r="E108"/>
      <c r="F108"/>
    </row>
    <row r="109" spans="1:6" s="147" customFormat="1">
      <c r="A109"/>
      <c r="B109"/>
      <c r="C109"/>
      <c r="D109"/>
      <c r="E109"/>
      <c r="F109"/>
    </row>
    <row r="115" spans="1:6" s="148" customFormat="1">
      <c r="A115"/>
      <c r="B115"/>
      <c r="C115"/>
      <c r="D115"/>
      <c r="E115"/>
      <c r="F115"/>
    </row>
    <row r="116" spans="1:6" s="148" customFormat="1">
      <c r="A116"/>
      <c r="B116"/>
      <c r="C116"/>
      <c r="D116"/>
      <c r="E116"/>
      <c r="F116"/>
    </row>
    <row r="117" spans="1:6" s="148" customFormat="1">
      <c r="A117"/>
      <c r="B117"/>
      <c r="C117"/>
      <c r="D117"/>
      <c r="E117"/>
      <c r="F117"/>
    </row>
    <row r="124" spans="1:6" s="149" customFormat="1">
      <c r="A124"/>
      <c r="B124"/>
      <c r="C124"/>
      <c r="D124"/>
      <c r="E124"/>
      <c r="F124"/>
    </row>
    <row r="128" spans="1:6" s="13" customFormat="1">
      <c r="A128"/>
      <c r="B128"/>
      <c r="C128"/>
      <c r="D128"/>
      <c r="E128"/>
      <c r="F128"/>
    </row>
    <row r="129" spans="1:6" s="13" customFormat="1">
      <c r="A129"/>
      <c r="B129"/>
      <c r="C129"/>
      <c r="D129"/>
      <c r="E129"/>
      <c r="F129"/>
    </row>
    <row r="130" spans="1:6" s="13" customFormat="1">
      <c r="A130"/>
      <c r="B130"/>
      <c r="C130"/>
      <c r="D130"/>
      <c r="E130"/>
      <c r="F130"/>
    </row>
    <row r="133" spans="1:6" s="150" customFormat="1">
      <c r="A133"/>
      <c r="B133"/>
      <c r="C133"/>
      <c r="D133"/>
      <c r="E133"/>
      <c r="F133"/>
    </row>
    <row r="176" spans="1:6" s="151" customFormat="1">
      <c r="A176"/>
      <c r="B176"/>
      <c r="C176"/>
      <c r="D176"/>
      <c r="E176"/>
      <c r="F176"/>
    </row>
    <row r="177" spans="1:7" s="151" customFormat="1">
      <c r="A177"/>
      <c r="B177"/>
      <c r="C177"/>
      <c r="D177"/>
      <c r="E177"/>
      <c r="F177"/>
    </row>
    <row r="178" spans="1:7" s="151" customFormat="1">
      <c r="A178"/>
      <c r="B178"/>
      <c r="C178"/>
      <c r="D178"/>
      <c r="E178"/>
      <c r="F178"/>
    </row>
    <row r="179" spans="1:7" s="151" customFormat="1">
      <c r="A179"/>
      <c r="B179"/>
      <c r="C179"/>
      <c r="D179"/>
      <c r="E179"/>
      <c r="F179"/>
    </row>
    <row r="180" spans="1:7" s="151" customFormat="1">
      <c r="A180"/>
      <c r="B180"/>
      <c r="C180"/>
      <c r="D180"/>
      <c r="E180"/>
      <c r="F180"/>
    </row>
    <row r="181" spans="1:7" s="151" customFormat="1">
      <c r="A181"/>
      <c r="B181"/>
      <c r="C181"/>
      <c r="D181"/>
      <c r="E181"/>
      <c r="F181"/>
    </row>
    <row r="187" spans="1:7" ht="32.25" customHeight="1"/>
    <row r="188" spans="1:7" s="152" customFormat="1" ht="32.25" customHeight="1">
      <c r="A188"/>
      <c r="B188"/>
      <c r="C188"/>
      <c r="D188"/>
      <c r="E188"/>
      <c r="F188"/>
    </row>
    <row r="189" spans="1:7" s="152" customFormat="1" ht="15.75" customHeight="1">
      <c r="A189"/>
      <c r="B189"/>
      <c r="C189"/>
      <c r="D189"/>
      <c r="E189"/>
      <c r="F189"/>
    </row>
    <row r="190" spans="1:7" ht="15.75">
      <c r="G190" s="5"/>
    </row>
    <row r="191" spans="1:7" ht="15.75">
      <c r="G191" s="5"/>
    </row>
    <row r="192" spans="1:7" ht="15.75">
      <c r="G192" s="5"/>
    </row>
    <row r="193" spans="7:7" ht="21.75" customHeight="1">
      <c r="G193" s="5"/>
    </row>
    <row r="194" spans="7:7" ht="34.5" customHeight="1">
      <c r="G194" s="5"/>
    </row>
    <row r="195" spans="7:7" ht="15.75" customHeight="1">
      <c r="G195" s="5"/>
    </row>
    <row r="196" spans="7:7" ht="15.75">
      <c r="G196" s="5"/>
    </row>
    <row r="197" spans="7:7" ht="15.75" customHeight="1">
      <c r="G197" s="5"/>
    </row>
    <row r="198" spans="7:7" ht="15.75" customHeight="1">
      <c r="G198" s="5"/>
    </row>
    <row r="199" spans="7:7" ht="15.75" customHeight="1">
      <c r="G199" s="5"/>
    </row>
    <row r="200" spans="7:7" ht="15.75" customHeight="1">
      <c r="G200" s="5"/>
    </row>
    <row r="201" spans="7:7" ht="15.75" customHeight="1">
      <c r="G201" s="5"/>
    </row>
    <row r="202" spans="7:7" ht="15.75" customHeight="1">
      <c r="G202" s="5"/>
    </row>
    <row r="203" spans="7:7" ht="15.75" customHeight="1">
      <c r="G203" s="5"/>
    </row>
    <row r="204" spans="7:7" ht="15.75" customHeight="1">
      <c r="G204" s="5"/>
    </row>
  </sheetData>
  <sheetProtection password="C90A" sheet="1" objects="1" scenarios="1"/>
  <mergeCells count="36">
    <mergeCell ref="A1:F5"/>
    <mergeCell ref="A37:D37"/>
    <mergeCell ref="A38:D38"/>
    <mergeCell ref="A24:F24"/>
    <mergeCell ref="A30:F30"/>
    <mergeCell ref="A28:F28"/>
    <mergeCell ref="A34:F34"/>
    <mergeCell ref="A35:F35"/>
    <mergeCell ref="A31:D31"/>
    <mergeCell ref="A32:D32"/>
    <mergeCell ref="A33:D33"/>
    <mergeCell ref="A36:D36"/>
    <mergeCell ref="A26:E26"/>
    <mergeCell ref="A27:E27"/>
    <mergeCell ref="A29:E29"/>
    <mergeCell ref="F18:F20"/>
    <mergeCell ref="A6:F6"/>
    <mergeCell ref="A8:F8"/>
    <mergeCell ref="A9:F9"/>
    <mergeCell ref="A7:F7"/>
    <mergeCell ref="A10:F10"/>
    <mergeCell ref="A23:F23"/>
    <mergeCell ref="A22:F22"/>
    <mergeCell ref="A21:E21"/>
    <mergeCell ref="A15:A17"/>
    <mergeCell ref="C15:C17"/>
    <mergeCell ref="D15:D17"/>
    <mergeCell ref="E15:E17"/>
    <mergeCell ref="F15:F17"/>
    <mergeCell ref="A18:A20"/>
    <mergeCell ref="A11:F11"/>
    <mergeCell ref="A13:F13"/>
    <mergeCell ref="A12:F12"/>
    <mergeCell ref="C18:C20"/>
    <mergeCell ref="D18:D20"/>
    <mergeCell ref="E18:E2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Hoja1</vt:lpstr>
      <vt:lpstr>COMPARATIVA</vt:lpstr>
      <vt:lpstr>Hoja2</vt:lpstr>
      <vt:lpstr>Hoja3</vt:lpstr>
      <vt:lpstr>Hoja1!Área_de_impresión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Melisa Deblasis</dc:creator>
  <cp:lastModifiedBy>colovattiv</cp:lastModifiedBy>
  <cp:lastPrinted>2022-11-08T16:26:36Z</cp:lastPrinted>
  <dcterms:created xsi:type="dcterms:W3CDTF">2019-05-31T11:28:11Z</dcterms:created>
  <dcterms:modified xsi:type="dcterms:W3CDTF">2023-07-03T12:52:29Z</dcterms:modified>
</cp:coreProperties>
</file>