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-03b\compartida\LICITACIONES 2018\LICITACIONES 2022\LEY DE ADM FINANCIERA\44788-22 MATERIALES DE ILUMINACION FIESTA NAVIDEÑA\PLIEGO\"/>
    </mc:Choice>
  </mc:AlternateContent>
  <bookViews>
    <workbookView xWindow="240" yWindow="105" windowWidth="15600" windowHeight="7620"/>
  </bookViews>
  <sheets>
    <sheet name="Hoja1" sheetId="1" r:id="rId1"/>
    <sheet name="COMPARATIVA" sheetId="2" r:id="rId2"/>
  </sheets>
  <definedNames>
    <definedName name="_xlnm.Print_Area" localSheetId="0">Hoja1!$A$5:$F$34</definedName>
  </definedNames>
  <calcPr calcId="162913"/>
</workbook>
</file>

<file path=xl/calcChain.xml><?xml version="1.0" encoding="utf-8"?>
<calcChain xmlns="http://schemas.openxmlformats.org/spreadsheetml/2006/main">
  <c r="Y13" i="2" l="1"/>
  <c r="Y15" i="2" s="1"/>
  <c r="H14" i="2"/>
  <c r="H13" i="2"/>
  <c r="S14" i="2"/>
  <c r="S15" i="2"/>
  <c r="E14" i="2"/>
  <c r="T14" i="2" l="1"/>
  <c r="H16" i="2"/>
  <c r="R13" i="2"/>
  <c r="U13" i="2"/>
  <c r="S13" i="2"/>
  <c r="P13" i="2"/>
  <c r="P16" i="2" s="1"/>
  <c r="P17" i="2" s="1"/>
  <c r="N13" i="2"/>
  <c r="N16" i="2" s="1"/>
  <c r="N17" i="2" s="1"/>
  <c r="L13" i="2"/>
  <c r="L16" i="2" s="1"/>
  <c r="L17" i="2" s="1"/>
  <c r="J13" i="2"/>
  <c r="J16" i="2" s="1"/>
  <c r="J17" i="2" s="1"/>
  <c r="E13" i="2"/>
  <c r="T13" i="2" l="1"/>
  <c r="T16" i="2" s="1"/>
  <c r="E16" i="2"/>
  <c r="E17" i="2" s="1"/>
  <c r="V15" i="2"/>
  <c r="R15" i="2"/>
  <c r="V14" i="2"/>
  <c r="R14" i="2"/>
  <c r="V13" i="2"/>
  <c r="R16" i="2" l="1"/>
  <c r="R17" i="2" s="1"/>
  <c r="V16" i="2"/>
</calcChain>
</file>

<file path=xl/sharedStrings.xml><?xml version="1.0" encoding="utf-8"?>
<sst xmlns="http://schemas.openxmlformats.org/spreadsheetml/2006/main" count="80" uniqueCount="53">
  <si>
    <t>PRESUPUESTO</t>
  </si>
  <si>
    <t>CLAUSULAS PARTICULARES</t>
  </si>
  <si>
    <t>Las ofertas deberán presentarse por duplicado.-</t>
  </si>
  <si>
    <t>LOS IMPORTES COTIZADOS DEBERÁN SER EXPRESADOS EN MONEDA DE CURSO LEGAL (PESOS ARGENTINOS)</t>
  </si>
  <si>
    <t>LOS PAGOS SE REALIZARÁN 45 DÍAS HABILES FECHA FACTURA</t>
  </si>
  <si>
    <t>COTIZAR CON IVA E IMPUESTOS INTERNOS</t>
  </si>
  <si>
    <t>TOTAL EN PESOS: ………………………………………………………………………………………………………</t>
  </si>
  <si>
    <t>DETALLE</t>
  </si>
  <si>
    <r>
      <rPr>
        <i/>
        <sz val="12"/>
        <rFont val="Arial"/>
        <family val="2"/>
      </rPr>
      <t>Oferente</t>
    </r>
    <r>
      <rPr>
        <i/>
        <sz val="10"/>
        <rFont val="Arial"/>
        <family val="2"/>
      </rPr>
      <t>: ...........................................................................................................................................................................................................................................</t>
    </r>
  </si>
  <si>
    <t>Domicilio: ..................................................................................................................................................................................</t>
  </si>
  <si>
    <t xml:space="preserve">RENGLON </t>
  </si>
  <si>
    <t>CANT.</t>
  </si>
  <si>
    <t>MEJOR PRECIO BASICA</t>
  </si>
  <si>
    <t>MEJOR PRECIO INCLUY. ALTERNATIVA</t>
  </si>
  <si>
    <t xml:space="preserve"> </t>
  </si>
  <si>
    <t>Oferta Básica</t>
  </si>
  <si>
    <t>Nº</t>
  </si>
  <si>
    <t>Precio Unit</t>
  </si>
  <si>
    <t>Precio Total</t>
  </si>
  <si>
    <t>UNITARIO</t>
  </si>
  <si>
    <t>TOTAL</t>
  </si>
  <si>
    <t>PRECIO UNITARIO</t>
  </si>
  <si>
    <t>Oferta Alterntiva</t>
  </si>
  <si>
    <t>PISTONE</t>
  </si>
  <si>
    <t>PURPURA</t>
  </si>
  <si>
    <t>MILENIUM</t>
  </si>
  <si>
    <t>CARLOS DUILIO</t>
  </si>
  <si>
    <t xml:space="preserve">PRES. OFICIAL: </t>
  </si>
  <si>
    <t>LICITACIÓN PÚBLICA Nº 133/2019</t>
  </si>
  <si>
    <t>Expte Nº 26117/2019</t>
  </si>
  <si>
    <t>ARDANAZ</t>
  </si>
  <si>
    <t>AMPLIACIÓN</t>
  </si>
  <si>
    <t>Cant.</t>
  </si>
  <si>
    <t>CANTIDAD Y UNIDAD</t>
  </si>
  <si>
    <t>PRECINTOS PLASTICOS COLOR BLANCO 20 CM PRIMERA MARCA</t>
  </si>
  <si>
    <t>PRECINTOS PLASTICOS COLOR BLANCO 10 CM PRIMERA MARCA</t>
  </si>
  <si>
    <t>CABLE TPR TIPO TALLER CON VAINA COLOR BLANCO 2 X 1,5MM COBRE O TIPO BAJO PLOMO PARALELO ENVAINADO BLANCO</t>
  </si>
  <si>
    <t>CABLE TPR TIPO TALLER 2 X 1,5MM COBRE</t>
  </si>
  <si>
    <t>CAJA ESTANCO 15 X 15CM APTO EXTERIOR PVC</t>
  </si>
  <si>
    <t>metros</t>
  </si>
  <si>
    <t>unidad</t>
  </si>
  <si>
    <t>LUZ NAVIDEÑA TIPO CASCADA, LUZ FRIA, 3MTS X 3MTS 220V, CON VARIOS EFECTOS, APTO EXTERIOR</t>
  </si>
  <si>
    <t>ÍTEM</t>
  </si>
  <si>
    <t xml:space="preserve">PRECIO TOTAL </t>
  </si>
  <si>
    <r>
      <t>SELLADO</t>
    </r>
    <r>
      <rPr>
        <b/>
        <sz val="12"/>
        <rFont val="Arial"/>
        <family val="2"/>
      </rPr>
      <t>:</t>
    </r>
    <r>
      <rPr>
        <sz val="12"/>
        <rFont val="Arial"/>
        <family val="2"/>
      </rPr>
      <t xml:space="preserve"> Por cada Plla.de </t>
    </r>
    <r>
      <rPr>
        <b/>
        <sz val="12"/>
        <rFont val="Arial"/>
        <family val="2"/>
      </rPr>
      <t>COTIZACION</t>
    </r>
    <r>
      <rPr>
        <sz val="12"/>
        <rFont val="Arial"/>
        <family val="2"/>
      </rPr>
      <t xml:space="preserve"> (y oferta separada) Según Ordenanza Tarifaria Vigente.</t>
    </r>
  </si>
  <si>
    <r>
      <t>PRECIO DE LA CARPETA:</t>
    </r>
    <r>
      <rPr>
        <b/>
        <sz val="12"/>
        <rFont val="Arial"/>
        <family val="2"/>
      </rPr>
      <t xml:space="preserve">   $ 2.800,00.-</t>
    </r>
  </si>
  <si>
    <r>
      <t xml:space="preserve">LUGAR DE APERTURA: </t>
    </r>
    <r>
      <rPr>
        <sz val="12"/>
        <rFont val="Arial"/>
        <family val="2"/>
      </rPr>
      <t>Subdirección de Licitaciones: Pescara N°190 Maipú (Mza.)</t>
    </r>
  </si>
  <si>
    <r>
      <t xml:space="preserve">De conformidad al Pliego de Condiciones Generales adjuntos, sírvase cotizar para la </t>
    </r>
    <r>
      <rPr>
        <b/>
        <sz val="14"/>
        <rFont val="Arial"/>
        <family val="2"/>
      </rPr>
      <t>"ADQUISICIÓN DE MATERIALES” destinados a la instalación de iluminación para decoración navideña en el Departamento de Maipú</t>
    </r>
    <r>
      <rPr>
        <sz val="14"/>
        <rFont val="Arial"/>
        <family val="2"/>
      </rPr>
      <t>, como sigue:</t>
    </r>
  </si>
  <si>
    <r>
      <t>LUGAR DE ENTREGA: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Depósito general. Patagonia 222, Maipú. Tel 4817479. Libre de gastos de flete y acarreo.</t>
    </r>
  </si>
  <si>
    <r>
      <t>PLAZO DE ENTREGA:</t>
    </r>
    <r>
      <rPr>
        <b/>
        <sz val="12"/>
        <rFont val="Arial"/>
        <family val="2"/>
      </rPr>
      <t xml:space="preserve"> Inmediato</t>
    </r>
  </si>
  <si>
    <t xml:space="preserve">               LICITACIÓN PUBLICA N° 263/2022 EXPTE. N° 44788/2022</t>
  </si>
  <si>
    <t xml:space="preserve">MAIPU (Mza.), 09 de Noviembre de 2022.- </t>
  </si>
  <si>
    <r>
      <t>FECHA DE APERTURA:</t>
    </r>
    <r>
      <rPr>
        <b/>
        <sz val="12"/>
        <rFont val="Arial"/>
        <family val="2"/>
      </rPr>
      <t xml:space="preserve"> día 18 de Noviembre de 2022 a las 09:00 Horas.-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</si>
</sst>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 &quot;$&quot;\ * #,##0.00_ ;_ &quot;$&quot;\ * \-#,##0.00_ ;_ &quot;$&quot;\ * &quot;-&quot;??_ ;_ @_ "/>
    <numFmt numFmtId="43" formatCode="_ * #,##0.00_ ;_ * \-#,##0.00_ ;_ * &quot;-&quot;??_ ;_ @_ "/>
    <numFmt numFmtId="164" formatCode="_-* #,##0.00\ _p_t_a_-;\-* #,##0.00\ _p_t_a_-;_-* &quot;-&quot;??\ _p_t_a_-;_-@_-"/>
  </numFmts>
  <fonts count="32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Britannic Bold"/>
      <family val="2"/>
    </font>
    <font>
      <b/>
      <sz val="8"/>
      <name val="Arial"/>
      <family val="2"/>
    </font>
    <font>
      <i/>
      <sz val="10"/>
      <name val="Arial"/>
      <family val="2"/>
    </font>
    <font>
      <i/>
      <sz val="12"/>
      <name val="Arial"/>
      <family val="2"/>
    </font>
    <font>
      <b/>
      <i/>
      <sz val="12"/>
      <name val="Arial"/>
      <family val="2"/>
    </font>
    <font>
      <b/>
      <i/>
      <sz val="14"/>
      <name val="Arial"/>
      <family val="2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u/>
      <sz val="18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1"/>
      <color theme="1"/>
      <name val="Calibri"/>
      <family val="2"/>
      <scheme val="minor"/>
    </font>
    <font>
      <i/>
      <sz val="7"/>
      <name val="Benguiat Frisky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b/>
      <u/>
      <sz val="14"/>
      <name val="Arial"/>
      <family val="2"/>
    </font>
    <font>
      <b/>
      <sz val="14"/>
      <name val="Arial"/>
      <family val="2"/>
    </font>
    <font>
      <b/>
      <sz val="28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u/>
      <sz val="12"/>
      <name val="Arial"/>
      <family val="2"/>
    </font>
    <font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5" fillId="0" borderId="0" applyFont="0" applyFill="0" applyBorder="0" applyAlignment="0" applyProtection="0"/>
    <xf numFmtId="0" fontId="17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7" fillId="0" borderId="0"/>
  </cellStyleXfs>
  <cellXfs count="149">
    <xf numFmtId="0" fontId="0" fillId="0" borderId="0" xfId="0"/>
    <xf numFmtId="0" fontId="8" fillId="0" borderId="0" xfId="0" applyFont="1"/>
    <xf numFmtId="0" fontId="8" fillId="0" borderId="0" xfId="0" applyFont="1" applyBorder="1" applyAlignment="1"/>
    <xf numFmtId="0" fontId="0" fillId="0" borderId="0" xfId="0" applyAlignment="1"/>
    <xf numFmtId="0" fontId="7" fillId="0" borderId="0" xfId="0" applyFont="1" applyAlignment="1"/>
    <xf numFmtId="0" fontId="0" fillId="0" borderId="0" xfId="0" applyFill="1"/>
    <xf numFmtId="0" fontId="16" fillId="0" borderId="0" xfId="0" applyFont="1" applyBorder="1" applyAlignment="1">
      <alignment horizontal="center"/>
    </xf>
    <xf numFmtId="0" fontId="7" fillId="0" borderId="0" xfId="0" applyFont="1" applyAlignment="1">
      <alignment horizontal="left"/>
    </xf>
    <xf numFmtId="164" fontId="16" fillId="0" borderId="0" xfId="2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20" fillId="0" borderId="1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3" xfId="0" applyFill="1" applyBorder="1"/>
    <xf numFmtId="0" fontId="0" fillId="0" borderId="21" xfId="0" applyFill="1" applyBorder="1"/>
    <xf numFmtId="0" fontId="0" fillId="0" borderId="4" xfId="0" applyFill="1" applyBorder="1"/>
    <xf numFmtId="0" fontId="0" fillId="0" borderId="22" xfId="0" applyFill="1" applyBorder="1"/>
    <xf numFmtId="0" fontId="0" fillId="0" borderId="23" xfId="0" applyFill="1" applyBorder="1"/>
    <xf numFmtId="0" fontId="0" fillId="0" borderId="3" xfId="0" applyFill="1" applyBorder="1" applyAlignment="1">
      <alignment horizontal="center"/>
    </xf>
    <xf numFmtId="4" fontId="17" fillId="0" borderId="3" xfId="1" applyNumberFormat="1" applyFont="1" applyFill="1" applyBorder="1" applyAlignment="1">
      <alignment horizontal="center"/>
    </xf>
    <xf numFmtId="4" fontId="17" fillId="0" borderId="4" xfId="1" applyNumberFormat="1" applyFont="1" applyFill="1" applyBorder="1" applyAlignment="1">
      <alignment horizontal="center"/>
    </xf>
    <xf numFmtId="4" fontId="17" fillId="0" borderId="22" xfId="1" applyNumberFormat="1" applyFont="1" applyFill="1" applyBorder="1"/>
    <xf numFmtId="4" fontId="17" fillId="0" borderId="23" xfId="1" applyNumberFormat="1" applyFont="1" applyFill="1" applyBorder="1"/>
    <xf numFmtId="4" fontId="17" fillId="0" borderId="21" xfId="1" applyNumberFormat="1" applyFont="1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17" fillId="0" borderId="15" xfId="1" applyNumberFormat="1" applyFont="1" applyFill="1" applyBorder="1" applyAlignment="1">
      <alignment horizontal="center"/>
    </xf>
    <xf numFmtId="0" fontId="17" fillId="0" borderId="18" xfId="1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" fontId="18" fillId="0" borderId="18" xfId="1" applyNumberFormat="1" applyFont="1" applyFill="1" applyBorder="1"/>
    <xf numFmtId="4" fontId="0" fillId="0" borderId="25" xfId="0" applyNumberFormat="1" applyFill="1" applyBorder="1"/>
    <xf numFmtId="4" fontId="18" fillId="7" borderId="18" xfId="0" applyNumberFormat="1" applyFont="1" applyFill="1" applyBorder="1"/>
    <xf numFmtId="4" fontId="15" fillId="0" borderId="0" xfId="1" applyNumberFormat="1" applyFont="1"/>
    <xf numFmtId="0" fontId="17" fillId="0" borderId="0" xfId="0" applyFont="1"/>
    <xf numFmtId="0" fontId="21" fillId="0" borderId="0" xfId="0" applyFont="1"/>
    <xf numFmtId="0" fontId="0" fillId="0" borderId="0" xfId="0" applyProtection="1"/>
    <xf numFmtId="0" fontId="2" fillId="0" borderId="0" xfId="0" applyFont="1" applyBorder="1" applyProtection="1"/>
    <xf numFmtId="0" fontId="9" fillId="0" borderId="0" xfId="0" applyFont="1" applyBorder="1" applyAlignment="1" applyProtection="1">
      <alignment vertical="top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8" fillId="0" borderId="0" xfId="0" applyFont="1" applyProtection="1"/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justify"/>
    </xf>
    <xf numFmtId="0" fontId="0" fillId="0" borderId="26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27" xfId="0" applyFill="1" applyBorder="1"/>
    <xf numFmtId="0" fontId="0" fillId="0" borderId="28" xfId="0" applyBorder="1" applyAlignment="1">
      <alignment horizontal="center"/>
    </xf>
    <xf numFmtId="4" fontId="17" fillId="0" borderId="27" xfId="1" applyNumberFormat="1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31" xfId="0" applyFill="1" applyBorder="1"/>
    <xf numFmtId="0" fontId="0" fillId="0" borderId="3" xfId="0" applyBorder="1" applyAlignment="1">
      <alignment horizontal="center"/>
    </xf>
    <xf numFmtId="0" fontId="0" fillId="0" borderId="22" xfId="0" applyBorder="1" applyAlignment="1">
      <alignment horizontal="center"/>
    </xf>
    <xf numFmtId="4" fontId="17" fillId="0" borderId="31" xfId="1" applyNumberFormat="1" applyFont="1" applyFill="1" applyBorder="1" applyAlignment="1">
      <alignment horizontal="center"/>
    </xf>
    <xf numFmtId="4" fontId="17" fillId="0" borderId="22" xfId="1" applyNumberFormat="1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9" xfId="0" applyFill="1" applyBorder="1"/>
    <xf numFmtId="2" fontId="0" fillId="0" borderId="0" xfId="0" applyNumberFormat="1"/>
    <xf numFmtId="43" fontId="0" fillId="0" borderId="0" xfId="1" applyFont="1"/>
    <xf numFmtId="43" fontId="0" fillId="0" borderId="22" xfId="1" applyFont="1" applyFill="1" applyBorder="1"/>
    <xf numFmtId="43" fontId="0" fillId="0" borderId="22" xfId="1" applyFont="1" applyBorder="1" applyAlignment="1">
      <alignment horizontal="center"/>
    </xf>
    <xf numFmtId="43" fontId="0" fillId="0" borderId="14" xfId="1" applyFont="1" applyFill="1" applyBorder="1" applyAlignment="1">
      <alignment horizontal="center"/>
    </xf>
    <xf numFmtId="43" fontId="0" fillId="0" borderId="29" xfId="1" applyFont="1" applyFill="1" applyBorder="1"/>
    <xf numFmtId="0" fontId="0" fillId="0" borderId="35" xfId="0" applyFill="1" applyBorder="1" applyAlignment="1">
      <alignment horizontal="center"/>
    </xf>
    <xf numFmtId="0" fontId="0" fillId="0" borderId="36" xfId="0" applyFill="1" applyBorder="1" applyAlignment="1">
      <alignment horizontal="center"/>
    </xf>
    <xf numFmtId="43" fontId="0" fillId="0" borderId="27" xfId="1" applyFont="1" applyFill="1" applyBorder="1"/>
    <xf numFmtId="43" fontId="0" fillId="0" borderId="27" xfId="1" applyFont="1" applyBorder="1" applyAlignment="1">
      <alignment horizontal="center"/>
    </xf>
    <xf numFmtId="43" fontId="0" fillId="0" borderId="5" xfId="1" applyFont="1" applyFill="1" applyBorder="1" applyAlignment="1">
      <alignment horizontal="center"/>
    </xf>
    <xf numFmtId="43" fontId="0" fillId="0" borderId="0" xfId="1" applyFont="1" applyFill="1" applyBorder="1"/>
    <xf numFmtId="43" fontId="0" fillId="0" borderId="22" xfId="0" applyNumberFormat="1" applyBorder="1" applyAlignment="1">
      <alignment horizontal="center"/>
    </xf>
    <xf numFmtId="43" fontId="0" fillId="0" borderId="29" xfId="0" applyNumberFormat="1" applyFill="1" applyBorder="1"/>
    <xf numFmtId="0" fontId="25" fillId="3" borderId="0" xfId="4" applyFont="1" applyFill="1" applyBorder="1" applyAlignment="1" applyProtection="1">
      <alignment vertical="top" wrapText="1"/>
    </xf>
    <xf numFmtId="0" fontId="11" fillId="0" borderId="0" xfId="0" applyFont="1" applyBorder="1" applyAlignment="1" applyProtection="1">
      <alignment horizontal="center"/>
    </xf>
    <xf numFmtId="0" fontId="28" fillId="0" borderId="0" xfId="0" applyFont="1" applyProtection="1"/>
    <xf numFmtId="0" fontId="3" fillId="0" borderId="0" xfId="0" applyFont="1" applyFill="1" applyAlignment="1" applyProtection="1">
      <alignment horizontal="center" vertical="center"/>
    </xf>
    <xf numFmtId="44" fontId="0" fillId="0" borderId="18" xfId="0" applyNumberFormat="1" applyBorder="1" applyAlignment="1" applyProtection="1">
      <alignment horizontal="center" wrapText="1"/>
      <protection locked="0"/>
    </xf>
    <xf numFmtId="0" fontId="10" fillId="0" borderId="29" xfId="0" applyFont="1" applyBorder="1" applyAlignment="1" applyProtection="1">
      <alignment horizontal="right" vertical="center" wrapText="1"/>
    </xf>
    <xf numFmtId="0" fontId="10" fillId="4" borderId="37" xfId="0" applyFont="1" applyFill="1" applyBorder="1" applyAlignment="1" applyProtection="1">
      <alignment horizontal="center" vertical="center" wrapText="1"/>
    </xf>
    <xf numFmtId="0" fontId="10" fillId="4" borderId="23" xfId="0" applyFont="1" applyFill="1" applyBorder="1" applyAlignment="1" applyProtection="1">
      <alignment horizontal="center" vertical="center" wrapText="1"/>
    </xf>
    <xf numFmtId="0" fontId="10" fillId="4" borderId="38" xfId="0" applyFont="1" applyFill="1" applyBorder="1" applyAlignment="1" applyProtection="1">
      <alignment horizontal="center" vertical="center" wrapText="1"/>
    </xf>
    <xf numFmtId="0" fontId="23" fillId="0" borderId="37" xfId="0" applyFont="1" applyBorder="1" applyAlignment="1" applyProtection="1">
      <alignment horizontal="center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0" fontId="23" fillId="0" borderId="38" xfId="0" applyFont="1" applyBorder="1" applyAlignment="1" applyProtection="1">
      <alignment horizontal="center" vertical="center" wrapText="1"/>
    </xf>
    <xf numFmtId="0" fontId="24" fillId="0" borderId="37" xfId="0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left" vertical="center" wrapText="1"/>
    </xf>
    <xf numFmtId="0" fontId="24" fillId="0" borderId="38" xfId="0" applyFont="1" applyBorder="1" applyAlignment="1" applyProtection="1">
      <alignment horizontal="left" vertical="center" wrapText="1"/>
    </xf>
    <xf numFmtId="44" fontId="9" fillId="0" borderId="34" xfId="0" applyNumberFormat="1" applyFont="1" applyBorder="1" applyAlignment="1" applyProtection="1">
      <alignment vertical="top" wrapText="1"/>
      <protection locked="0"/>
    </xf>
    <xf numFmtId="44" fontId="9" fillId="0" borderId="22" xfId="0" applyNumberFormat="1" applyFont="1" applyBorder="1" applyAlignment="1" applyProtection="1">
      <alignment vertical="top" wrapText="1"/>
      <protection locked="0"/>
    </xf>
    <xf numFmtId="44" fontId="9" fillId="0" borderId="39" xfId="0" applyNumberFormat="1" applyFont="1" applyBorder="1" applyAlignment="1" applyProtection="1">
      <alignment vertical="top" wrapText="1"/>
      <protection locked="0"/>
    </xf>
    <xf numFmtId="44" fontId="9" fillId="0" borderId="37" xfId="3" applyFont="1" applyBorder="1" applyAlignment="1" applyProtection="1">
      <alignment vertical="center" wrapText="1"/>
      <protection locked="0"/>
    </xf>
    <xf numFmtId="44" fontId="9" fillId="0" borderId="23" xfId="3" applyFont="1" applyBorder="1" applyAlignment="1" applyProtection="1">
      <alignment vertical="center" wrapText="1"/>
      <protection locked="0"/>
    </xf>
    <xf numFmtId="44" fontId="9" fillId="0" borderId="38" xfId="3" applyFont="1" applyBorder="1" applyAlignment="1" applyProtection="1">
      <alignment vertical="center" wrapText="1"/>
      <protection locked="0"/>
    </xf>
    <xf numFmtId="0" fontId="27" fillId="0" borderId="0" xfId="0" applyFont="1" applyBorder="1" applyAlignment="1" applyProtection="1">
      <alignment horizontal="center"/>
    </xf>
    <xf numFmtId="0" fontId="26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18" fillId="2" borderId="8" xfId="0" applyFont="1" applyFill="1" applyBorder="1" applyAlignment="1" applyProtection="1">
      <alignment horizontal="center" vertical="center"/>
    </xf>
    <xf numFmtId="0" fontId="18" fillId="2" borderId="9" xfId="0" applyFont="1" applyFill="1" applyBorder="1" applyAlignment="1" applyProtection="1">
      <alignment horizontal="center" vertical="center"/>
    </xf>
    <xf numFmtId="0" fontId="18" fillId="2" borderId="13" xfId="0" applyFont="1" applyFill="1" applyBorder="1" applyAlignment="1" applyProtection="1">
      <alignment horizontal="center" vertical="center"/>
    </xf>
    <xf numFmtId="0" fontId="18" fillId="2" borderId="14" xfId="0" applyFont="1" applyFill="1" applyBorder="1" applyAlignment="1" applyProtection="1">
      <alignment horizontal="center" vertical="center"/>
    </xf>
    <xf numFmtId="0" fontId="30" fillId="0" borderId="0" xfId="0" applyFont="1" applyFill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justify" vertical="center" wrapText="1"/>
    </xf>
    <xf numFmtId="0" fontId="31" fillId="0" borderId="0" xfId="0" applyFont="1" applyAlignment="1" applyProtection="1">
      <alignment horizontal="justify" vertical="center" wrapText="1"/>
    </xf>
    <xf numFmtId="0" fontId="31" fillId="0" borderId="0" xfId="0" applyFont="1" applyAlignment="1" applyProtection="1"/>
    <xf numFmtId="0" fontId="30" fillId="0" borderId="0" xfId="0" applyFont="1" applyBorder="1" applyAlignment="1" applyProtection="1">
      <alignment horizontal="left" vertical="center" wrapText="1"/>
    </xf>
    <xf numFmtId="0" fontId="30" fillId="0" borderId="0" xfId="0" applyFont="1" applyBorder="1" applyAlignment="1" applyProtection="1">
      <alignment horizontal="justify" vertical="center" wrapText="1"/>
    </xf>
    <xf numFmtId="0" fontId="24" fillId="0" borderId="0" xfId="0" applyFont="1" applyAlignment="1" applyProtection="1">
      <alignment horizontal="justify" vertical="center" wrapText="1"/>
    </xf>
    <xf numFmtId="0" fontId="30" fillId="3" borderId="0" xfId="4" applyFont="1" applyFill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center" wrapText="1"/>
    </xf>
    <xf numFmtId="0" fontId="13" fillId="0" borderId="0" xfId="0" applyFont="1" applyBorder="1" applyAlignment="1" applyProtection="1">
      <alignment horizontal="center" vertical="top"/>
    </xf>
    <xf numFmtId="0" fontId="29" fillId="3" borderId="0" xfId="0" applyFont="1" applyFill="1" applyBorder="1" applyAlignment="1" applyProtection="1">
      <alignment horizontal="left" vertical="center" wrapText="1"/>
      <protection locked="0"/>
    </xf>
    <xf numFmtId="0" fontId="25" fillId="0" borderId="0" xfId="0" applyFont="1" applyBorder="1" applyAlignment="1" applyProtection="1">
      <alignment horizontal="center"/>
    </xf>
    <xf numFmtId="0" fontId="12" fillId="0" borderId="0" xfId="0" applyFont="1" applyBorder="1" applyAlignment="1" applyProtection="1">
      <alignment horizontal="center" vertical="top" wrapText="1"/>
    </xf>
    <xf numFmtId="0" fontId="18" fillId="2" borderId="20" xfId="0" applyFont="1" applyFill="1" applyBorder="1" applyAlignment="1" applyProtection="1">
      <alignment horizontal="center" vertical="center"/>
    </xf>
    <xf numFmtId="0" fontId="18" fillId="2" borderId="18" xfId="0" applyFont="1" applyFill="1" applyBorder="1" applyAlignment="1" applyProtection="1">
      <alignment horizontal="center" vertical="center"/>
    </xf>
    <xf numFmtId="0" fontId="18" fillId="2" borderId="20" xfId="0" applyFont="1" applyFill="1" applyBorder="1" applyAlignment="1" applyProtection="1">
      <alignment horizontal="center" vertical="center" wrapText="1"/>
    </xf>
    <xf numFmtId="0" fontId="18" fillId="2" borderId="18" xfId="0" applyFont="1" applyFill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justify" vertical="top" wrapText="1"/>
    </xf>
    <xf numFmtId="0" fontId="9" fillId="0" borderId="0" xfId="0" applyFont="1" applyBorder="1" applyAlignment="1" applyProtection="1">
      <alignment horizontal="justify" vertical="top" wrapText="1"/>
    </xf>
    <xf numFmtId="0" fontId="8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  <protection locked="0"/>
    </xf>
    <xf numFmtId="0" fontId="0" fillId="0" borderId="0" xfId="0" applyAlignment="1" applyProtection="1">
      <protection locked="0"/>
    </xf>
    <xf numFmtId="0" fontId="5" fillId="0" borderId="0" xfId="0" applyFont="1" applyBorder="1" applyAlignment="1" applyProtection="1">
      <alignment horizontal="left"/>
      <protection locked="0"/>
    </xf>
    <xf numFmtId="0" fontId="22" fillId="8" borderId="0" xfId="0" applyFont="1" applyFill="1" applyBorder="1" applyAlignment="1" applyProtection="1">
      <alignment horizontal="center" vertical="center" wrapText="1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8" fillId="0" borderId="6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center"/>
    </xf>
    <xf numFmtId="0" fontId="19" fillId="5" borderId="8" xfId="0" applyFont="1" applyFill="1" applyBorder="1" applyAlignment="1">
      <alignment horizontal="center" wrapText="1"/>
    </xf>
    <xf numFmtId="0" fontId="19" fillId="5" borderId="9" xfId="0" applyFont="1" applyFill="1" applyBorder="1" applyAlignment="1">
      <alignment horizontal="center" wrapText="1"/>
    </xf>
    <xf numFmtId="0" fontId="19" fillId="5" borderId="13" xfId="0" applyFont="1" applyFill="1" applyBorder="1" applyAlignment="1">
      <alignment horizontal="center" wrapText="1"/>
    </xf>
    <xf numFmtId="0" fontId="19" fillId="5" borderId="14" xfId="0" applyFont="1" applyFill="1" applyBorder="1" applyAlignment="1">
      <alignment horizontal="center" wrapText="1"/>
    </xf>
    <xf numFmtId="0" fontId="19" fillId="6" borderId="8" xfId="0" applyFont="1" applyFill="1" applyBorder="1" applyAlignment="1">
      <alignment horizontal="center" wrapText="1"/>
    </xf>
    <xf numFmtId="0" fontId="19" fillId="6" borderId="9" xfId="0" applyFont="1" applyFill="1" applyBorder="1" applyAlignment="1">
      <alignment horizontal="center" wrapText="1"/>
    </xf>
    <xf numFmtId="0" fontId="19" fillId="6" borderId="13" xfId="0" applyFont="1" applyFill="1" applyBorder="1" applyAlignment="1">
      <alignment horizontal="center" wrapText="1"/>
    </xf>
    <xf numFmtId="0" fontId="19" fillId="6" borderId="14" xfId="0" applyFont="1" applyFill="1" applyBorder="1" applyAlignment="1">
      <alignment horizontal="center" wrapText="1"/>
    </xf>
    <xf numFmtId="0" fontId="0" fillId="0" borderId="32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0" fillId="0" borderId="34" xfId="0" applyFill="1" applyBorder="1" applyAlignment="1">
      <alignment horizontal="center"/>
    </xf>
  </cellXfs>
  <cellStyles count="5">
    <cellStyle name="Millares" xfId="1" builtinId="3"/>
    <cellStyle name="Millares_Hoja1" xfId="2"/>
    <cellStyle name="Moneda" xfId="3" builtinId="4"/>
    <cellStyle name="Normal" xfId="0" builtinId="0"/>
    <cellStyle name="Normal 2" xfId="4"/>
  </cellStyles>
  <dxfs count="3"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66675</xdr:rowOff>
    </xdr:from>
    <xdr:to>
      <xdr:col>2</xdr:col>
      <xdr:colOff>552450</xdr:colOff>
      <xdr:row>4</xdr:row>
      <xdr:rowOff>35447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53D4D0F-48C1-467B-8C9E-D8966AD26A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66675"/>
          <a:ext cx="1885950" cy="8355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showWhiteSpace="0" topLeftCell="A20" workbookViewId="0">
      <selection sqref="A1:F36"/>
    </sheetView>
  </sheetViews>
  <sheetFormatPr baseColWidth="10" defaultRowHeight="15" x14ac:dyDescent="0.25"/>
  <cols>
    <col min="1" max="1" width="9.42578125" customWidth="1"/>
    <col min="2" max="3" width="10.85546875" customWidth="1"/>
    <col min="4" max="4" width="57.5703125" customWidth="1"/>
    <col min="5" max="5" width="17.5703125" bestFit="1" customWidth="1"/>
    <col min="6" max="6" width="18" customWidth="1"/>
    <col min="8" max="8" width="11.85546875" bestFit="1" customWidth="1"/>
  </cols>
  <sheetData>
    <row r="1" spans="1:8" x14ac:dyDescent="0.25">
      <c r="A1" s="103"/>
      <c r="B1" s="103"/>
      <c r="C1" s="103"/>
      <c r="D1" s="103"/>
      <c r="E1" s="103"/>
      <c r="F1" s="103"/>
    </row>
    <row r="2" spans="1:8" x14ac:dyDescent="0.25">
      <c r="A2" s="103"/>
      <c r="B2" s="103"/>
      <c r="C2" s="103"/>
      <c r="D2" s="103"/>
      <c r="E2" s="103"/>
      <c r="F2" s="103"/>
    </row>
    <row r="3" spans="1:8" x14ac:dyDescent="0.25">
      <c r="A3" s="103"/>
      <c r="B3" s="103"/>
      <c r="C3" s="103"/>
      <c r="D3" s="103"/>
      <c r="E3" s="103"/>
      <c r="F3" s="103"/>
    </row>
    <row r="4" spans="1:8" ht="23.25" customHeight="1" x14ac:dyDescent="0.25">
      <c r="A4" s="103"/>
      <c r="B4" s="103"/>
      <c r="C4" s="103"/>
      <c r="D4" s="103"/>
      <c r="E4" s="103"/>
      <c r="F4" s="103"/>
    </row>
    <row r="5" spans="1:8" ht="32.25" customHeight="1" x14ac:dyDescent="0.5">
      <c r="A5" s="101" t="s">
        <v>0</v>
      </c>
      <c r="B5" s="101"/>
      <c r="C5" s="101"/>
      <c r="D5" s="101"/>
      <c r="E5" s="101"/>
      <c r="F5" s="101"/>
      <c r="G5" s="42"/>
    </row>
    <row r="6" spans="1:8" x14ac:dyDescent="0.25">
      <c r="A6" s="83"/>
      <c r="B6" s="82"/>
      <c r="C6" s="82"/>
      <c r="D6" s="82"/>
      <c r="E6" s="82"/>
      <c r="F6" s="82"/>
      <c r="G6" s="42"/>
    </row>
    <row r="7" spans="1:8" ht="18.75" customHeight="1" x14ac:dyDescent="0.25">
      <c r="A7" s="102" t="s">
        <v>50</v>
      </c>
      <c r="B7" s="102"/>
      <c r="C7" s="102"/>
      <c r="D7" s="102"/>
      <c r="E7" s="102"/>
      <c r="F7" s="102"/>
      <c r="G7" s="42"/>
    </row>
    <row r="8" spans="1:8" ht="18.75" customHeight="1" x14ac:dyDescent="0.25">
      <c r="A8" s="102" t="s">
        <v>51</v>
      </c>
      <c r="B8" s="102"/>
      <c r="C8" s="102"/>
      <c r="D8" s="102"/>
      <c r="E8" s="102"/>
      <c r="F8" s="102"/>
      <c r="G8" s="42"/>
    </row>
    <row r="9" spans="1:8" ht="21" customHeight="1" x14ac:dyDescent="0.25">
      <c r="A9" s="128" t="s">
        <v>8</v>
      </c>
      <c r="B9" s="128"/>
      <c r="C9" s="128"/>
      <c r="D9" s="128"/>
      <c r="E9" s="128"/>
      <c r="F9" s="129"/>
      <c r="G9" s="42"/>
    </row>
    <row r="10" spans="1:8" ht="21" customHeight="1" x14ac:dyDescent="0.25">
      <c r="A10" s="130" t="s">
        <v>9</v>
      </c>
      <c r="B10" s="128"/>
      <c r="C10" s="128"/>
      <c r="D10" s="128"/>
      <c r="E10" s="128"/>
      <c r="F10" s="129"/>
      <c r="G10" s="42"/>
    </row>
    <row r="11" spans="1:8" ht="62.25" customHeight="1" thickBot="1" x14ac:dyDescent="0.35">
      <c r="A11" s="125" t="s">
        <v>47</v>
      </c>
      <c r="B11" s="126"/>
      <c r="C11" s="126"/>
      <c r="D11" s="126"/>
      <c r="E11" s="126"/>
      <c r="F11" s="127"/>
      <c r="G11" s="42"/>
    </row>
    <row r="12" spans="1:8" ht="18" customHeight="1" x14ac:dyDescent="0.25">
      <c r="A12" s="121" t="s">
        <v>42</v>
      </c>
      <c r="B12" s="104" t="s">
        <v>33</v>
      </c>
      <c r="C12" s="105"/>
      <c r="D12" s="121" t="s">
        <v>7</v>
      </c>
      <c r="E12" s="123" t="s">
        <v>21</v>
      </c>
      <c r="F12" s="105" t="s">
        <v>43</v>
      </c>
      <c r="G12" s="42"/>
    </row>
    <row r="13" spans="1:8" ht="18.75" customHeight="1" thickBot="1" x14ac:dyDescent="0.3">
      <c r="A13" s="122"/>
      <c r="B13" s="106"/>
      <c r="C13" s="107"/>
      <c r="D13" s="122"/>
      <c r="E13" s="124"/>
      <c r="F13" s="107"/>
      <c r="G13" s="42"/>
    </row>
    <row r="14" spans="1:8" ht="36" customHeight="1" x14ac:dyDescent="0.3">
      <c r="A14" s="86">
        <v>1</v>
      </c>
      <c r="B14" s="89">
        <v>5000</v>
      </c>
      <c r="C14" s="89" t="s">
        <v>40</v>
      </c>
      <c r="D14" s="92" t="s">
        <v>34</v>
      </c>
      <c r="E14" s="98"/>
      <c r="F14" s="95"/>
      <c r="G14" s="44"/>
      <c r="H14" s="2"/>
    </row>
    <row r="15" spans="1:8" ht="37.5" customHeight="1" x14ac:dyDescent="0.3">
      <c r="A15" s="87">
        <v>2</v>
      </c>
      <c r="B15" s="90">
        <v>10000</v>
      </c>
      <c r="C15" s="90" t="s">
        <v>40</v>
      </c>
      <c r="D15" s="93" t="s">
        <v>35</v>
      </c>
      <c r="E15" s="99"/>
      <c r="F15" s="96"/>
      <c r="G15" s="44"/>
      <c r="H15" s="2"/>
    </row>
    <row r="16" spans="1:8" ht="51" customHeight="1" x14ac:dyDescent="0.3">
      <c r="A16" s="87">
        <v>3</v>
      </c>
      <c r="B16" s="90">
        <v>300</v>
      </c>
      <c r="C16" s="90" t="s">
        <v>39</v>
      </c>
      <c r="D16" s="93" t="s">
        <v>36</v>
      </c>
      <c r="E16" s="99"/>
      <c r="F16" s="96"/>
      <c r="G16" s="44"/>
      <c r="H16" s="2"/>
    </row>
    <row r="17" spans="1:8" ht="38.25" customHeight="1" x14ac:dyDescent="0.3">
      <c r="A17" s="87">
        <v>4</v>
      </c>
      <c r="B17" s="90">
        <v>700</v>
      </c>
      <c r="C17" s="90" t="s">
        <v>39</v>
      </c>
      <c r="D17" s="93" t="s">
        <v>37</v>
      </c>
      <c r="E17" s="99"/>
      <c r="F17" s="96"/>
      <c r="G17" s="44"/>
      <c r="H17" s="2"/>
    </row>
    <row r="18" spans="1:8" ht="48" customHeight="1" x14ac:dyDescent="0.3">
      <c r="A18" s="87">
        <v>5</v>
      </c>
      <c r="B18" s="90">
        <v>400</v>
      </c>
      <c r="C18" s="90" t="s">
        <v>40</v>
      </c>
      <c r="D18" s="93" t="s">
        <v>41</v>
      </c>
      <c r="E18" s="99"/>
      <c r="F18" s="96"/>
      <c r="G18" s="44"/>
      <c r="H18" s="2"/>
    </row>
    <row r="19" spans="1:8" ht="33" customHeight="1" thickBot="1" x14ac:dyDescent="0.35">
      <c r="A19" s="88">
        <v>6</v>
      </c>
      <c r="B19" s="91">
        <v>30</v>
      </c>
      <c r="C19" s="91" t="s">
        <v>40</v>
      </c>
      <c r="D19" s="94" t="s">
        <v>38</v>
      </c>
      <c r="E19" s="100"/>
      <c r="F19" s="97"/>
      <c r="G19" s="44"/>
      <c r="H19" s="2"/>
    </row>
    <row r="20" spans="1:8" ht="24.75" customHeight="1" thickBot="1" x14ac:dyDescent="0.3">
      <c r="A20" s="131"/>
      <c r="B20" s="131"/>
      <c r="C20" s="131"/>
      <c r="D20" s="131"/>
      <c r="E20" s="85" t="s">
        <v>20</v>
      </c>
      <c r="F20" s="84"/>
      <c r="G20" s="42"/>
    </row>
    <row r="21" spans="1:8" ht="27" customHeight="1" x14ac:dyDescent="0.25">
      <c r="A21" s="116"/>
      <c r="B21" s="116"/>
      <c r="C21" s="116"/>
      <c r="D21" s="116"/>
      <c r="E21" s="116"/>
      <c r="F21" s="116"/>
      <c r="G21" s="42"/>
    </row>
    <row r="22" spans="1:8" ht="19.5" customHeight="1" x14ac:dyDescent="0.25">
      <c r="A22" s="118" t="s">
        <v>6</v>
      </c>
      <c r="B22" s="118"/>
      <c r="C22" s="118"/>
      <c r="D22" s="118"/>
      <c r="E22" s="118"/>
      <c r="F22" s="118"/>
      <c r="G22" s="42"/>
    </row>
    <row r="23" spans="1:8" ht="26.25" customHeight="1" x14ac:dyDescent="0.25">
      <c r="A23" s="45"/>
      <c r="B23" s="119" t="s">
        <v>1</v>
      </c>
      <c r="C23" s="119"/>
      <c r="D23" s="119"/>
      <c r="E23" s="119"/>
      <c r="F23" s="119"/>
      <c r="G23" s="42"/>
    </row>
    <row r="24" spans="1:8" ht="11.25" customHeight="1" x14ac:dyDescent="0.35">
      <c r="A24" s="45"/>
      <c r="B24" s="81"/>
      <c r="C24" s="81"/>
      <c r="D24" s="81"/>
      <c r="E24" s="81"/>
      <c r="F24" s="81"/>
      <c r="G24" s="42"/>
    </row>
    <row r="25" spans="1:8" s="1" customFormat="1" ht="18.75" x14ac:dyDescent="0.3">
      <c r="A25" s="120" t="s">
        <v>3</v>
      </c>
      <c r="B25" s="120"/>
      <c r="C25" s="120"/>
      <c r="D25" s="120"/>
      <c r="E25" s="120"/>
      <c r="F25" s="120"/>
      <c r="G25" s="46"/>
    </row>
    <row r="26" spans="1:8" ht="19.5" customHeight="1" x14ac:dyDescent="0.25">
      <c r="A26" s="120" t="s">
        <v>4</v>
      </c>
      <c r="B26" s="120"/>
      <c r="C26" s="120"/>
      <c r="D26" s="120"/>
      <c r="E26" s="120"/>
      <c r="F26" s="120"/>
      <c r="G26" s="42"/>
    </row>
    <row r="27" spans="1:8" ht="23.25" customHeight="1" x14ac:dyDescent="0.25">
      <c r="A27" s="117" t="s">
        <v>5</v>
      </c>
      <c r="B27" s="117"/>
      <c r="C27" s="117"/>
      <c r="D27" s="117"/>
      <c r="E27" s="117"/>
      <c r="F27" s="117"/>
      <c r="G27" s="42"/>
    </row>
    <row r="28" spans="1:8" ht="15.75" x14ac:dyDescent="0.25">
      <c r="A28" s="112" t="s">
        <v>45</v>
      </c>
      <c r="B28" s="112"/>
      <c r="C28" s="112"/>
      <c r="D28" s="112"/>
      <c r="E28" s="112"/>
      <c r="F28" s="112"/>
      <c r="G28" s="42"/>
    </row>
    <row r="29" spans="1:8" ht="15.75" x14ac:dyDescent="0.25">
      <c r="A29" s="113" t="s">
        <v>52</v>
      </c>
      <c r="B29" s="114"/>
      <c r="C29" s="114"/>
      <c r="D29" s="114"/>
      <c r="E29" s="114"/>
      <c r="F29" s="111"/>
      <c r="G29" s="42"/>
    </row>
    <row r="30" spans="1:8" ht="15.75" x14ac:dyDescent="0.25">
      <c r="A30" s="112" t="s">
        <v>46</v>
      </c>
      <c r="B30" s="112"/>
      <c r="C30" s="112"/>
      <c r="D30" s="112"/>
      <c r="E30" s="112"/>
      <c r="F30" s="111"/>
      <c r="G30" s="42"/>
    </row>
    <row r="31" spans="1:8" ht="18" x14ac:dyDescent="0.25">
      <c r="A31" s="115" t="s">
        <v>48</v>
      </c>
      <c r="B31" s="115"/>
      <c r="C31" s="115"/>
      <c r="D31" s="115"/>
      <c r="E31" s="115"/>
      <c r="F31" s="115"/>
      <c r="G31" s="80"/>
    </row>
    <row r="32" spans="1:8" ht="15.75" x14ac:dyDescent="0.25">
      <c r="A32" s="112" t="s">
        <v>44</v>
      </c>
      <c r="B32" s="112"/>
      <c r="C32" s="112"/>
      <c r="D32" s="112"/>
      <c r="E32" s="112"/>
      <c r="F32" s="112"/>
      <c r="G32" s="42"/>
    </row>
    <row r="33" spans="1:7" ht="15.75" x14ac:dyDescent="0.25">
      <c r="A33" s="108" t="s">
        <v>49</v>
      </c>
      <c r="B33" s="108"/>
      <c r="C33" s="108"/>
      <c r="D33" s="108"/>
      <c r="E33" s="108"/>
      <c r="F33" s="108"/>
      <c r="G33" s="42"/>
    </row>
    <row r="34" spans="1:7" ht="15.75" x14ac:dyDescent="0.25">
      <c r="A34" s="109" t="s">
        <v>2</v>
      </c>
      <c r="B34" s="110"/>
      <c r="C34" s="110"/>
      <c r="D34" s="110"/>
      <c r="E34" s="110"/>
      <c r="F34" s="111"/>
      <c r="G34" s="42"/>
    </row>
    <row r="35" spans="1:7" x14ac:dyDescent="0.25">
      <c r="A35" s="47"/>
      <c r="B35" s="48"/>
      <c r="C35" s="48"/>
      <c r="D35" s="43"/>
      <c r="E35" s="43"/>
      <c r="F35" s="42"/>
      <c r="G35" s="42"/>
    </row>
    <row r="36" spans="1:7" x14ac:dyDescent="0.25">
      <c r="A36" s="42"/>
      <c r="B36" s="42"/>
      <c r="C36" s="42"/>
      <c r="D36" s="42"/>
      <c r="E36" s="42"/>
      <c r="F36" s="42"/>
      <c r="G36" s="42"/>
    </row>
    <row r="37" spans="1:7" x14ac:dyDescent="0.25">
      <c r="A37" s="42"/>
      <c r="B37" s="42"/>
      <c r="C37" s="42"/>
      <c r="D37" s="42"/>
      <c r="E37" s="42"/>
      <c r="F37" s="42"/>
      <c r="G37" s="42"/>
    </row>
    <row r="38" spans="1:7" x14ac:dyDescent="0.25">
      <c r="A38" s="42"/>
      <c r="B38" s="42"/>
      <c r="C38" s="42"/>
      <c r="D38" s="42"/>
      <c r="E38" s="42"/>
      <c r="F38" s="42"/>
      <c r="G38" s="42"/>
    </row>
  </sheetData>
  <sheetProtection algorithmName="SHA-512" hashValue="zzIlXsqRS81Ey9GVg8iGVf2bl1Hlwjqb13S/Ra3FYd3XNcfdscJFE/us+JHeJDzpIf8ltOWPBtmpue96Pas9kg==" saltValue="M4xzfafgunrpPFpXEIwPKQ==" spinCount="100000" sheet="1" objects="1" scenarios="1"/>
  <mergeCells count="27">
    <mergeCell ref="A20:D20"/>
    <mergeCell ref="F12:F13"/>
    <mergeCell ref="D12:D13"/>
    <mergeCell ref="A11:F11"/>
    <mergeCell ref="A9:F9"/>
    <mergeCell ref="A10:F10"/>
    <mergeCell ref="B12:C13"/>
    <mergeCell ref="A33:F33"/>
    <mergeCell ref="A34:F34"/>
    <mergeCell ref="A28:F28"/>
    <mergeCell ref="A32:F32"/>
    <mergeCell ref="A29:F29"/>
    <mergeCell ref="A30:F30"/>
    <mergeCell ref="A31:F31"/>
    <mergeCell ref="A21:F21"/>
    <mergeCell ref="A27:F27"/>
    <mergeCell ref="A22:F22"/>
    <mergeCell ref="B23:F23"/>
    <mergeCell ref="A25:F25"/>
    <mergeCell ref="A26:F26"/>
    <mergeCell ref="A12:A13"/>
    <mergeCell ref="E12:E13"/>
    <mergeCell ref="A5:F5"/>
    <mergeCell ref="A7:F7"/>
    <mergeCell ref="A8:F8"/>
    <mergeCell ref="A1:F3"/>
    <mergeCell ref="A4:F4"/>
  </mergeCells>
  <printOptions horizontalCentered="1" verticalCentered="1"/>
  <pageMargins left="0.23622047244094491" right="0.23622047244094491" top="0" bottom="0.74803149606299213" header="0.31496062992125984" footer="0.31496062992125984"/>
  <pageSetup paperSize="9" scale="79" fitToHeight="0" orientation="portrait" r:id="rId1"/>
  <headerFooter>
    <oddFooter>&amp;R&amp;"-,Negrita"&amp;10OFERENTE
&amp;"-,Normal"&amp;9FIRMA O SELLO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Y34"/>
  <sheetViews>
    <sheetView topLeftCell="B1" workbookViewId="0">
      <selection activeCell="X20" sqref="X20"/>
    </sheetView>
  </sheetViews>
  <sheetFormatPr baseColWidth="10" defaultRowHeight="15" x14ac:dyDescent="0.25"/>
  <cols>
    <col min="1" max="1" width="7.7109375" customWidth="1"/>
    <col min="2" max="2" width="9.28515625" customWidth="1"/>
    <col min="3" max="3" width="8.85546875" customWidth="1"/>
    <col min="4" max="4" width="13.140625" customWidth="1"/>
    <col min="5" max="5" width="14.42578125" customWidth="1"/>
    <col min="6" max="6" width="8.7109375" customWidth="1"/>
    <col min="7" max="7" width="12.140625" customWidth="1"/>
    <col min="8" max="8" width="13.5703125" customWidth="1"/>
    <col min="9" max="16" width="8.85546875" hidden="1" customWidth="1"/>
    <col min="17" max="17" width="10" hidden="1" customWidth="1"/>
    <col min="18" max="18" width="11.140625" hidden="1" customWidth="1"/>
    <col min="19" max="19" width="10.42578125" customWidth="1"/>
    <col min="20" max="20" width="11.7109375" customWidth="1"/>
    <col min="21" max="21" width="9.85546875" hidden="1" customWidth="1"/>
    <col min="22" max="22" width="10.85546875" hidden="1" customWidth="1"/>
  </cols>
  <sheetData>
    <row r="3" spans="2:25" ht="18.75" x14ac:dyDescent="0.3">
      <c r="B3" s="3"/>
      <c r="C3" s="3"/>
      <c r="D3" s="4" t="s">
        <v>28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R3" s="4"/>
      <c r="S3" s="4"/>
      <c r="T3" s="4"/>
      <c r="U3" s="4"/>
      <c r="V3" s="3"/>
    </row>
    <row r="4" spans="2:25" ht="18.75" x14ac:dyDescent="0.3">
      <c r="B4" s="4"/>
      <c r="C4" s="4"/>
      <c r="D4" s="4" t="s">
        <v>29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V4" s="4"/>
      <c r="W4" s="5"/>
    </row>
    <row r="5" spans="2:25" ht="18.75" x14ac:dyDescent="0.3"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7"/>
    </row>
    <row r="6" spans="2:25" ht="18.75" x14ac:dyDescent="0.3"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7"/>
    </row>
    <row r="7" spans="2:25" ht="15.75" thickBot="1" x14ac:dyDescent="0.3">
      <c r="B7" s="6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6"/>
      <c r="R7" s="6"/>
    </row>
    <row r="8" spans="2:25" ht="15.75" thickBot="1" x14ac:dyDescent="0.3">
      <c r="B8" s="9" t="s">
        <v>10</v>
      </c>
      <c r="C8" s="17" t="s">
        <v>11</v>
      </c>
      <c r="D8" s="132" t="s">
        <v>30</v>
      </c>
      <c r="E8" s="133"/>
      <c r="F8" s="132" t="s">
        <v>31</v>
      </c>
      <c r="G8" s="146"/>
      <c r="H8" s="133"/>
      <c r="I8" s="132" t="s">
        <v>23</v>
      </c>
      <c r="J8" s="146"/>
      <c r="K8" s="146"/>
      <c r="L8" s="133"/>
      <c r="M8" s="132" t="s">
        <v>24</v>
      </c>
      <c r="N8" s="133"/>
      <c r="O8" s="132" t="s">
        <v>25</v>
      </c>
      <c r="P8" s="133"/>
      <c r="Q8" s="136" t="s">
        <v>26</v>
      </c>
      <c r="R8" s="137"/>
      <c r="S8" s="138" t="s">
        <v>12</v>
      </c>
      <c r="T8" s="139"/>
      <c r="U8" s="142" t="s">
        <v>13</v>
      </c>
      <c r="V8" s="143"/>
    </row>
    <row r="9" spans="2:25" ht="15.75" thickBot="1" x14ac:dyDescent="0.3">
      <c r="B9" s="11"/>
      <c r="C9" s="54" t="s">
        <v>14</v>
      </c>
      <c r="D9" s="134" t="s">
        <v>15</v>
      </c>
      <c r="E9" s="135"/>
      <c r="F9" s="72"/>
      <c r="G9" s="134" t="s">
        <v>15</v>
      </c>
      <c r="H9" s="135"/>
      <c r="I9" s="134" t="s">
        <v>15</v>
      </c>
      <c r="J9" s="135"/>
      <c r="K9" s="147" t="s">
        <v>22</v>
      </c>
      <c r="L9" s="148"/>
      <c r="M9" s="134" t="s">
        <v>15</v>
      </c>
      <c r="N9" s="135"/>
      <c r="O9" s="134" t="s">
        <v>15</v>
      </c>
      <c r="P9" s="135"/>
      <c r="Q9" s="134" t="s">
        <v>15</v>
      </c>
      <c r="R9" s="135"/>
      <c r="S9" s="140"/>
      <c r="T9" s="141"/>
      <c r="U9" s="144"/>
      <c r="V9" s="145"/>
    </row>
    <row r="10" spans="2:25" ht="15.75" thickBot="1" x14ac:dyDescent="0.3">
      <c r="B10" s="12" t="s">
        <v>16</v>
      </c>
      <c r="C10" s="31"/>
      <c r="D10" s="13" t="s">
        <v>17</v>
      </c>
      <c r="E10" s="14" t="s">
        <v>18</v>
      </c>
      <c r="F10" s="73" t="s">
        <v>32</v>
      </c>
      <c r="G10" s="13" t="s">
        <v>17</v>
      </c>
      <c r="H10" s="14" t="s">
        <v>18</v>
      </c>
      <c r="I10" s="13" t="s">
        <v>17</v>
      </c>
      <c r="J10" s="14" t="s">
        <v>18</v>
      </c>
      <c r="K10" s="13" t="s">
        <v>17</v>
      </c>
      <c r="L10" s="14" t="s">
        <v>18</v>
      </c>
      <c r="M10" s="13" t="s">
        <v>17</v>
      </c>
      <c r="N10" s="14" t="s">
        <v>18</v>
      </c>
      <c r="O10" s="13" t="s">
        <v>17</v>
      </c>
      <c r="P10" s="14" t="s">
        <v>18</v>
      </c>
      <c r="Q10" s="13" t="s">
        <v>17</v>
      </c>
      <c r="R10" s="14" t="s">
        <v>18</v>
      </c>
      <c r="S10" s="15" t="s">
        <v>19</v>
      </c>
      <c r="T10" s="15" t="s">
        <v>20</v>
      </c>
      <c r="U10" s="15" t="s">
        <v>19</v>
      </c>
      <c r="V10" s="15" t="s">
        <v>20</v>
      </c>
    </row>
    <row r="11" spans="2:25" x14ac:dyDescent="0.25">
      <c r="B11" s="16"/>
      <c r="C11" s="17"/>
      <c r="D11" s="56"/>
      <c r="E11" s="18"/>
      <c r="F11" s="49"/>
      <c r="G11" s="56"/>
      <c r="H11" s="18"/>
      <c r="I11" s="56"/>
      <c r="J11" s="18"/>
      <c r="K11" s="49"/>
      <c r="L11" s="49"/>
      <c r="M11" s="56"/>
      <c r="N11" s="18"/>
      <c r="O11" s="49"/>
      <c r="P11" s="49"/>
      <c r="Q11" s="16"/>
      <c r="R11" s="10"/>
      <c r="S11" s="18"/>
      <c r="T11" s="19"/>
      <c r="U11" s="18"/>
      <c r="V11" s="19"/>
    </row>
    <row r="12" spans="2:25" x14ac:dyDescent="0.25">
      <c r="B12" s="20"/>
      <c r="C12" s="21"/>
      <c r="D12" s="59"/>
      <c r="E12" s="68"/>
      <c r="F12" s="74"/>
      <c r="G12" s="59"/>
      <c r="H12" s="23"/>
      <c r="I12" s="59"/>
      <c r="J12" s="23"/>
      <c r="K12" s="51"/>
      <c r="L12" s="51"/>
      <c r="M12" s="59"/>
      <c r="N12" s="23"/>
      <c r="O12" s="51"/>
      <c r="P12" s="51"/>
      <c r="Q12" s="20"/>
      <c r="R12" s="22"/>
      <c r="S12" s="23"/>
      <c r="T12" s="24"/>
      <c r="U12" s="23"/>
      <c r="V12" s="24"/>
    </row>
    <row r="13" spans="2:25" x14ac:dyDescent="0.25">
      <c r="B13" s="25">
        <v>1</v>
      </c>
      <c r="C13" s="55">
        <v>1800</v>
      </c>
      <c r="D13" s="60">
        <v>115.78</v>
      </c>
      <c r="E13" s="69">
        <f>C13*D13</f>
        <v>208404</v>
      </c>
      <c r="F13" s="75">
        <v>306</v>
      </c>
      <c r="G13" s="60">
        <v>115.78</v>
      </c>
      <c r="H13" s="78">
        <f>+G13*F13</f>
        <v>35428.68</v>
      </c>
      <c r="I13" s="60"/>
      <c r="J13" s="61">
        <f>C13*I13</f>
        <v>0</v>
      </c>
      <c r="K13" s="64"/>
      <c r="L13" s="64">
        <f>C13*K13</f>
        <v>0</v>
      </c>
      <c r="M13" s="60"/>
      <c r="N13" s="61">
        <f>C13*M13</f>
        <v>0</v>
      </c>
      <c r="O13" s="52"/>
      <c r="P13" s="52">
        <f>C13*O13</f>
        <v>0</v>
      </c>
      <c r="Q13" s="26"/>
      <c r="R13" s="27">
        <f>+$C13*Q13</f>
        <v>0</v>
      </c>
      <c r="S13" s="28">
        <f>MIN(D13,G13,I13,M13,O13,Q13)</f>
        <v>115.78</v>
      </c>
      <c r="T13" s="29">
        <f>+E13+H13</f>
        <v>243832.68</v>
      </c>
      <c r="U13" s="28">
        <f>MIN(K13)</f>
        <v>0</v>
      </c>
      <c r="V13" s="29">
        <f>+U13*C13</f>
        <v>0</v>
      </c>
      <c r="Y13">
        <f>+C13*17%</f>
        <v>306</v>
      </c>
    </row>
    <row r="14" spans="2:25" x14ac:dyDescent="0.25">
      <c r="B14" s="25">
        <v>2</v>
      </c>
      <c r="C14" s="30">
        <v>1800</v>
      </c>
      <c r="D14" s="62">
        <v>82.22</v>
      </c>
      <c r="E14" s="69">
        <f>C14*D14</f>
        <v>147996</v>
      </c>
      <c r="F14" s="75">
        <v>306</v>
      </c>
      <c r="G14" s="62">
        <v>82.22</v>
      </c>
      <c r="H14" s="78">
        <f>+G14*F14</f>
        <v>25159.32</v>
      </c>
      <c r="I14" s="62"/>
      <c r="J14" s="63"/>
      <c r="K14" s="53"/>
      <c r="L14" s="53"/>
      <c r="M14" s="62"/>
      <c r="N14" s="63"/>
      <c r="O14" s="53"/>
      <c r="P14" s="53"/>
      <c r="Q14" s="26"/>
      <c r="R14" s="27">
        <f t="shared" ref="R14:R15" si="0">+$C14*Q14</f>
        <v>0</v>
      </c>
      <c r="S14" s="28">
        <f t="shared" ref="S14:S15" si="1">MIN(D14,G14,I14,M14,O14,Q14)</f>
        <v>82.22</v>
      </c>
      <c r="T14" s="29">
        <f>+E14+H14</f>
        <v>173155.32</v>
      </c>
      <c r="U14" s="28"/>
      <c r="V14" s="29">
        <f>+U14*C14</f>
        <v>0</v>
      </c>
    </row>
    <row r="15" spans="2:25" ht="15.75" thickBot="1" x14ac:dyDescent="0.3">
      <c r="B15" s="12"/>
      <c r="C15" s="31"/>
      <c r="D15" s="57"/>
      <c r="E15" s="70"/>
      <c r="F15" s="76"/>
      <c r="G15" s="57"/>
      <c r="H15" s="58"/>
      <c r="I15" s="57"/>
      <c r="J15" s="58"/>
      <c r="K15" s="50"/>
      <c r="L15" s="50"/>
      <c r="M15" s="57"/>
      <c r="N15" s="58"/>
      <c r="O15" s="50"/>
      <c r="P15" s="50"/>
      <c r="Q15" s="32"/>
      <c r="R15" s="27">
        <f t="shared" si="0"/>
        <v>0</v>
      </c>
      <c r="S15" s="28">
        <f t="shared" si="1"/>
        <v>0</v>
      </c>
      <c r="T15" s="33"/>
      <c r="U15" s="28"/>
      <c r="V15" s="29">
        <f>+U15*C15</f>
        <v>0</v>
      </c>
      <c r="Y15">
        <f>+C13+Y13</f>
        <v>2106</v>
      </c>
    </row>
    <row r="16" spans="2:25" ht="15.75" thickBot="1" x14ac:dyDescent="0.3">
      <c r="B16" s="34" t="s">
        <v>20</v>
      </c>
      <c r="C16" s="5"/>
      <c r="D16" s="5"/>
      <c r="E16" s="71">
        <f>SUM(E13:E15)</f>
        <v>356400</v>
      </c>
      <c r="F16" s="77"/>
      <c r="G16" s="5"/>
      <c r="H16" s="79">
        <f>H13+H14</f>
        <v>60588</v>
      </c>
      <c r="I16" s="5"/>
      <c r="J16" s="65">
        <f>J13</f>
        <v>0</v>
      </c>
      <c r="K16" s="5"/>
      <c r="L16" s="65">
        <f>L13</f>
        <v>0</v>
      </c>
      <c r="M16" s="5"/>
      <c r="N16" s="65">
        <f>N13</f>
        <v>0</v>
      </c>
      <c r="O16" s="5"/>
      <c r="P16" s="65">
        <f>P13</f>
        <v>0</v>
      </c>
      <c r="Q16" s="35"/>
      <c r="R16" s="36">
        <f>SUM(R13:R15)</f>
        <v>0</v>
      </c>
      <c r="S16" s="37" t="s">
        <v>14</v>
      </c>
      <c r="T16" s="38">
        <f>SUM(T13:T15)</f>
        <v>416988</v>
      </c>
      <c r="U16" s="37" t="s">
        <v>14</v>
      </c>
      <c r="V16" s="38">
        <f>SUM(V13:V15)</f>
        <v>0</v>
      </c>
    </row>
    <row r="17" spans="2:18" x14ac:dyDescent="0.25">
      <c r="E17" s="66">
        <f>E16*100/$D$20-100</f>
        <v>10</v>
      </c>
      <c r="F17" s="66"/>
      <c r="G17" s="66"/>
      <c r="H17" s="66"/>
      <c r="I17" s="66"/>
      <c r="J17" s="66">
        <f t="shared" ref="J17:R17" si="2">J16*100/$D$20-100</f>
        <v>-100</v>
      </c>
      <c r="K17" s="66"/>
      <c r="L17" s="66">
        <f t="shared" si="2"/>
        <v>-100</v>
      </c>
      <c r="M17" s="66"/>
      <c r="N17" s="66">
        <f t="shared" si="2"/>
        <v>-100</v>
      </c>
      <c r="O17" s="66"/>
      <c r="P17" s="66">
        <f t="shared" si="2"/>
        <v>-100</v>
      </c>
      <c r="Q17" s="66"/>
      <c r="R17" s="66">
        <f t="shared" si="2"/>
        <v>-100</v>
      </c>
    </row>
    <row r="20" spans="2:18" x14ac:dyDescent="0.25">
      <c r="B20" t="s">
        <v>27</v>
      </c>
      <c r="D20" s="67">
        <v>324000</v>
      </c>
      <c r="R20" s="39"/>
    </row>
    <row r="22" spans="2:18" x14ac:dyDescent="0.25">
      <c r="B22" s="40"/>
    </row>
    <row r="23" spans="2:18" x14ac:dyDescent="0.25">
      <c r="Q23" s="40"/>
    </row>
    <row r="24" spans="2:18" x14ac:dyDescent="0.25">
      <c r="Q24" s="40"/>
    </row>
    <row r="34" spans="2:2" x14ac:dyDescent="0.25">
      <c r="B34" s="41"/>
    </row>
  </sheetData>
  <mergeCells count="15">
    <mergeCell ref="Q8:R8"/>
    <mergeCell ref="S8:T9"/>
    <mergeCell ref="U8:V9"/>
    <mergeCell ref="Q9:R9"/>
    <mergeCell ref="F8:H8"/>
    <mergeCell ref="O8:P8"/>
    <mergeCell ref="I8:L8"/>
    <mergeCell ref="K9:L9"/>
    <mergeCell ref="O9:P9"/>
    <mergeCell ref="D8:E8"/>
    <mergeCell ref="M8:N8"/>
    <mergeCell ref="D9:E9"/>
    <mergeCell ref="G9:H9"/>
    <mergeCell ref="I9:J9"/>
    <mergeCell ref="M9:N9"/>
  </mergeCells>
  <conditionalFormatting sqref="Q13:Q15">
    <cfRule type="cellIs" dxfId="2" priority="1" stopIfTrue="1" operator="equal">
      <formula>0</formula>
    </cfRule>
    <cfRule type="cellIs" dxfId="1" priority="2" stopIfTrue="1" operator="equal">
      <formula>$S13</formula>
    </cfRule>
    <cfRule type="cellIs" dxfId="0" priority="3" stopIfTrue="1" operator="equal">
      <formula>$U13</formula>
    </cfRule>
  </conditionalFormatting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COMPARATIVA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Macarena Segovia</cp:lastModifiedBy>
  <cp:lastPrinted>2022-11-09T14:26:13Z</cp:lastPrinted>
  <dcterms:created xsi:type="dcterms:W3CDTF">2011-10-27T15:55:49Z</dcterms:created>
  <dcterms:modified xsi:type="dcterms:W3CDTF">2022-11-09T14:26:18Z</dcterms:modified>
</cp:coreProperties>
</file>