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COTIZAC" sheetId="1" r:id="rId1"/>
    <sheet name="COMPARATIVA" sheetId="3" r:id="rId2"/>
    <sheet name="Hoja1" sheetId="4" r:id="rId3"/>
  </sheets>
  <definedNames>
    <definedName name="_xlnm.Print_Area" localSheetId="0">COTIZAC!$A$1:$H$42</definedName>
    <definedName name="_xlnm.Print_Titles" localSheetId="0">COTIZAC!$1:$7</definedName>
  </definedNames>
  <calcPr calcId="124519"/>
</workbook>
</file>

<file path=xl/calcChain.xml><?xml version="1.0" encoding="utf-8"?>
<calcChain xmlns="http://schemas.openxmlformats.org/spreadsheetml/2006/main">
  <c r="R22" i="3"/>
  <c r="S22"/>
  <c r="S11"/>
  <c r="S12"/>
  <c r="S13"/>
  <c r="S14"/>
  <c r="S15"/>
  <c r="S16"/>
  <c r="S17"/>
  <c r="S18"/>
  <c r="S19"/>
  <c r="S20"/>
  <c r="S21"/>
  <c r="S10"/>
  <c r="L24" l="1"/>
  <c r="G24"/>
  <c r="P22"/>
  <c r="M22"/>
  <c r="V10" s="1"/>
  <c r="W10" s="1"/>
  <c r="K22"/>
  <c r="F22"/>
  <c r="T10" s="1"/>
  <c r="U10" s="1"/>
  <c r="U22" s="1"/>
  <c r="I18"/>
  <c r="I22" s="1"/>
  <c r="L16"/>
  <c r="L17"/>
  <c r="L18"/>
  <c r="L19"/>
  <c r="L20"/>
  <c r="L21"/>
  <c r="L15"/>
  <c r="W22" l="1"/>
</calcChain>
</file>

<file path=xl/sharedStrings.xml><?xml version="1.0" encoding="utf-8"?>
<sst xmlns="http://schemas.openxmlformats.org/spreadsheetml/2006/main" count="120" uniqueCount="90">
  <si>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</si>
  <si>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</si>
  <si>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</si>
  <si>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</si>
  <si>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</si>
  <si>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</si>
  <si>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</si>
  <si>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r>
      <t>Lugar de Apertura:</t>
    </r>
    <r>
      <rPr>
        <b/>
        <i/>
        <sz val="12"/>
        <rFont val="Arial"/>
        <family val="2"/>
      </rPr>
      <t xml:space="preserve"> Subdirección de Licitaciones: Pescara N°190 Maipú (Mza.)</t>
    </r>
  </si>
  <si>
    <t>Las ofertas deberán presentarse por duplicado.-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</si>
  <si>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</si>
  <si>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</t>
  </si>
  <si>
    <t xml:space="preserve">(Considerar días hábiles administrativos) </t>
  </si>
  <si>
    <t>Cant.</t>
  </si>
  <si>
    <t>Detalle de Cotización</t>
  </si>
  <si>
    <t>Marca</t>
  </si>
  <si>
    <t>Precio Unitario</t>
  </si>
  <si>
    <t>Precio Total</t>
  </si>
  <si>
    <t>Reng.</t>
  </si>
  <si>
    <r>
      <t xml:space="preserve">PLAZO DE ENTREGA :                                                  </t>
    </r>
    <r>
      <rPr>
        <b/>
        <i/>
        <sz val="12"/>
        <rFont val="Arial"/>
        <family val="2"/>
      </rPr>
      <t>DÍAS.-</t>
    </r>
  </si>
  <si>
    <r>
      <t>SELLADO</t>
    </r>
    <r>
      <rPr>
        <b/>
        <i/>
        <sz val="12"/>
        <rFont val="Arial"/>
        <family val="2"/>
      </rPr>
      <t>: Cada Plla.de COTIZACIÓN (y oferta separada) según ordenanza tarifaria vigente.-</t>
    </r>
  </si>
  <si>
    <t>RENGLON</t>
  </si>
  <si>
    <t>CANTIDAD</t>
  </si>
  <si>
    <t>OFERA BASE</t>
  </si>
  <si>
    <t>Prec unit</t>
  </si>
  <si>
    <t>Prec total</t>
  </si>
  <si>
    <t>1 regla plastica x20cm</t>
  </si>
  <si>
    <t>1 cuaderno chico tapa dura x42 hojas forrado a rayas</t>
  </si>
  <si>
    <t>1 bolígrafo color azul- stick 1mm</t>
  </si>
  <si>
    <t>1 lápiz negro- Nº2 con goma fantasía</t>
  </si>
  <si>
    <t>1 tijera metálica escolar- 10cm</t>
  </si>
  <si>
    <t>1 carpeta de dibujo Nº5 cartón o fibra negra</t>
  </si>
  <si>
    <t>1 bolsa de papel con agarradera de medidas 30x27 con logo municipal grabado. "KRAFT"</t>
  </si>
  <si>
    <t>1 adhesivo vinílico x30grs</t>
  </si>
  <si>
    <t>1 repuesto de hoja de dibujo Nº5 x8 unidades blanco</t>
  </si>
  <si>
    <t>1 sobre de papel glace lustre x10 unidades</t>
  </si>
  <si>
    <t>JOSE RICARDO FERNANDEZ</t>
  </si>
  <si>
    <t>SUSECION DE FERNANDEZ DANIEL H</t>
  </si>
  <si>
    <t>OFERTA BASE</t>
  </si>
  <si>
    <t>Prec. Unitario</t>
  </si>
  <si>
    <t>Prec. Total</t>
  </si>
  <si>
    <t>OFERTA ALTERNATIVA 1</t>
  </si>
  <si>
    <t xml:space="preserve">OFERTA ALTERNATIVA 2 </t>
  </si>
  <si>
    <t>OFERTA ALTERNATIVA 3</t>
  </si>
  <si>
    <t xml:space="preserve">Prec. Total </t>
  </si>
  <si>
    <t>1 caja de colores cortos x 12unidades</t>
  </si>
  <si>
    <t xml:space="preserve">1 cuaderno chico tapa dura x42 hojas forrado a  cuadros </t>
  </si>
  <si>
    <t xml:space="preserve">Marca </t>
  </si>
  <si>
    <t>FILGO</t>
  </si>
  <si>
    <t>POTOSI</t>
  </si>
  <si>
    <t xml:space="preserve"> </t>
  </si>
  <si>
    <t>EZCO</t>
  </si>
  <si>
    <t xml:space="preserve">FILGO </t>
  </si>
  <si>
    <t>TINTORETTO</t>
  </si>
  <si>
    <t>LUSTRE</t>
  </si>
  <si>
    <t>CAMPEON</t>
  </si>
  <si>
    <t>LEXICO</t>
  </si>
  <si>
    <t>MARATON</t>
  </si>
  <si>
    <t>SKY</t>
  </si>
  <si>
    <t>KATANA</t>
  </si>
  <si>
    <t>PIZZINI</t>
  </si>
  <si>
    <t>AVIOS</t>
  </si>
  <si>
    <t>SDF</t>
  </si>
  <si>
    <t>MAXXUM</t>
  </si>
  <si>
    <t>SIFAP</t>
  </si>
  <si>
    <t>OFERA ALTERNATIVA</t>
  </si>
  <si>
    <t>MEJOR PRECIO BASE</t>
  </si>
  <si>
    <t>LIC PCA 09/2020 EXPTE 1831/2020</t>
  </si>
  <si>
    <t>PRES. OF.</t>
  </si>
  <si>
    <t>De conformidad al Pliego de Condiciones Generales adjuntos, sírvase cotizar para adquirir "1000 KITS ESCOLARES", destinados a ayuda social directa del Departamento</t>
  </si>
  <si>
    <t>CAJA DE COLORES CORTOS X 12</t>
  </si>
  <si>
    <t>REGLA PLASTICA X 20 CM</t>
  </si>
  <si>
    <t>CUADERNO CHICO TAPA DURA FORRADO X 50 HOJAS A RAYAS</t>
  </si>
  <si>
    <t>CUADERNO CHICO TAPA DURA X 50 HOJAS FORRADO A CUADROS</t>
  </si>
  <si>
    <t>BOLIGRAFO COLOR AZUL- STICK 1 MM</t>
  </si>
  <si>
    <t>LAPIZ NEGRO Nº 2 CON GOMA FANTASIA</t>
  </si>
  <si>
    <t>TIJERA METÁLICA ESCOLAR 10 CM</t>
  </si>
  <si>
    <t>CARPETA DE DIBUJO Nº 5 CARTÓN O FIBRA NEGRA</t>
  </si>
  <si>
    <t>ADHESIVO VINILICO X 30GRS</t>
  </si>
  <si>
    <t>SOBRE PAPEL GLACE LUSTRE X 10 UNIDADES</t>
  </si>
  <si>
    <t>GOMA DE BORRAR BLANCA</t>
  </si>
  <si>
    <t>REPUESTO DE HOJAS DE DIBUJO Nº 5 X 8 UNIDADES BLANCAS</t>
  </si>
  <si>
    <t>BOLSA DE PAPEL CON AGARRADERA DE MEDIA 30X 27 CON LOGO MUNICIPAL "KRAFT"</t>
  </si>
  <si>
    <t>CARTUCHERA UNISEX DE TELA CON CIERRE TIPO SOBRE DE 23 X 12 CM APROX</t>
  </si>
  <si>
    <t>DEBERÁ PRESENTAR MUESTRA DE LOS PRODUCTOS COTIZADOS EN LA SUBDIRECCION DE LICITACIONES HASTA LAS 13 HS DEL DIA HABIL ANTERIOR A LA FECHA DE APERTURA.</t>
  </si>
  <si>
    <r>
      <t>PRECIO DE LA CARPETA:</t>
    </r>
    <r>
      <rPr>
        <b/>
        <i/>
        <sz val="12"/>
        <rFont val="Arial"/>
        <family val="2"/>
      </rPr>
      <t xml:space="preserve">   $ 556,00.-</t>
    </r>
  </si>
  <si>
    <r>
      <t>Lugar de entrega:</t>
    </r>
    <r>
      <rPr>
        <b/>
        <i/>
        <sz val="12"/>
        <rFont val="Arial"/>
        <family val="2"/>
      </rPr>
      <t xml:space="preserve"> a definir.-</t>
    </r>
  </si>
  <si>
    <t>LAS MUESTRAS PRESENTADAS POR LAS FIRMAS QUE NO RESULTARAN ADJUDICATARIAS, DEBERAN RETIRARSE EN EL TERMINO DE 20 (VEINTE) DIAS; PASADO DICHO PLAZO NO SE ATENDERA RECLAMO ALGUNO.</t>
  </si>
  <si>
    <t xml:space="preserve">       Licitación PÚBLICA  N° 05/2021 - Expte. N°32314/2020</t>
  </si>
  <si>
    <t>MAIPU (Mza.), 05 de febrero de 2021</t>
  </si>
  <si>
    <r>
      <t>APERTURA:</t>
    </r>
    <r>
      <rPr>
        <b/>
        <i/>
        <sz val="12"/>
        <rFont val="Arial"/>
        <family val="2"/>
      </rPr>
      <t xml:space="preserve"> día 19 de febrero de 2021 a las 12:00 Horas.-</t>
    </r>
  </si>
</sst>
</file>

<file path=xl/styles.xml><?xml version="1.0" encoding="utf-8"?>
<styleSheet xmlns="http://schemas.openxmlformats.org/spreadsheetml/2006/main">
  <numFmts count="3">
    <numFmt numFmtId="6" formatCode="&quot;$&quot;\ #,##0;[Red]&quot;$&quot;\ \-#,##0"/>
    <numFmt numFmtId="44" formatCode="_ &quot;$&quot;\ * #,##0.00_ ;_ &quot;$&quot;\ * \-#,##0.00_ ;_ &quot;$&quot;\ * &quot;-&quot;??_ ;_ @_ "/>
    <numFmt numFmtId="43" formatCode="_ * #,##0.00_ ;_ * \-#,##0.00_ ;_ * &quot;-&quot;??_ ;_ @_ "/>
  </numFmts>
  <fonts count="21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i/>
      <u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b/>
      <i/>
      <sz val="9"/>
      <color theme="1"/>
      <name val="Arial"/>
      <family val="2"/>
    </font>
    <font>
      <i/>
      <sz val="10"/>
      <name val="Arial"/>
      <family val="2"/>
    </font>
    <font>
      <i/>
      <u/>
      <sz val="18"/>
      <name val="Arial Black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8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Border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4" fontId="0" fillId="0" borderId="0" xfId="1" applyFo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6" fillId="0" borderId="0" xfId="0" applyFont="1" applyBorder="1" applyProtection="1">
      <protection locked="0"/>
    </xf>
    <xf numFmtId="44" fontId="16" fillId="0" borderId="0" xfId="1" applyFont="1" applyBorder="1" applyAlignment="1" applyProtection="1">
      <alignment vertical="center" wrapText="1"/>
      <protection locked="0"/>
    </xf>
    <xf numFmtId="0" fontId="6" fillId="0" borderId="3" xfId="0" applyFont="1" applyBorder="1" applyProtection="1">
      <protection locked="0"/>
    </xf>
    <xf numFmtId="0" fontId="16" fillId="0" borderId="5" xfId="0" applyFont="1" applyBorder="1" applyAlignment="1" applyProtection="1">
      <alignment vertical="center" wrapText="1"/>
    </xf>
    <xf numFmtId="0" fontId="0" fillId="0" borderId="7" xfId="0" applyFill="1" applyBorder="1" applyAlignment="1">
      <alignment horizontal="center"/>
    </xf>
    <xf numFmtId="0" fontId="0" fillId="0" borderId="13" xfId="2" applyFont="1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0" xfId="2" applyFont="1" applyFill="1" applyBorder="1" applyAlignment="1">
      <alignment horizontal="center"/>
    </xf>
    <xf numFmtId="0" fontId="1" fillId="0" borderId="8" xfId="2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1" fillId="0" borderId="5" xfId="0" applyFont="1" applyBorder="1" applyAlignment="1">
      <alignment horizontal="justify" vertical="center" wrapText="1"/>
    </xf>
    <xf numFmtId="6" fontId="17" fillId="0" borderId="5" xfId="0" applyNumberFormat="1" applyFont="1" applyBorder="1" applyAlignment="1" applyProtection="1">
      <alignment vertical="center" wrapText="1"/>
      <protection locked="0"/>
    </xf>
    <xf numFmtId="0" fontId="11" fillId="0" borderId="21" xfId="0" applyFont="1" applyBorder="1" applyAlignment="1">
      <alignment horizontal="justify" vertical="center" wrapText="1"/>
    </xf>
    <xf numFmtId="0" fontId="16" fillId="0" borderId="21" xfId="0" applyFont="1" applyBorder="1" applyAlignment="1" applyProtection="1">
      <alignment vertical="center" wrapText="1"/>
    </xf>
    <xf numFmtId="6" fontId="17" fillId="0" borderId="21" xfId="0" applyNumberFormat="1" applyFont="1" applyBorder="1" applyAlignment="1" applyProtection="1">
      <alignment vertical="center" wrapText="1"/>
      <protection locked="0"/>
    </xf>
    <xf numFmtId="6" fontId="16" fillId="0" borderId="4" xfId="1" applyNumberFormat="1" applyFont="1" applyBorder="1" applyAlignment="1" applyProtection="1">
      <alignment vertical="center" wrapText="1"/>
      <protection locked="0"/>
    </xf>
    <xf numFmtId="0" fontId="0" fillId="0" borderId="0" xfId="0" applyBorder="1" applyProtection="1">
      <protection locked="0"/>
    </xf>
    <xf numFmtId="44" fontId="0" fillId="0" borderId="0" xfId="0" applyNumberFormat="1"/>
    <xf numFmtId="44" fontId="1" fillId="0" borderId="12" xfId="2" applyNumberFormat="1" applyFont="1" applyFill="1" applyBorder="1" applyAlignment="1">
      <alignment horizontal="center"/>
    </xf>
    <xf numFmtId="44" fontId="0" fillId="0" borderId="21" xfId="2" applyNumberFormat="1" applyFont="1" applyFill="1" applyBorder="1" applyAlignment="1">
      <alignment horizontal="center"/>
    </xf>
    <xf numFmtId="44" fontId="0" fillId="0" borderId="21" xfId="0" applyNumberFormat="1" applyBorder="1" applyAlignment="1">
      <alignment horizontal="center"/>
    </xf>
    <xf numFmtId="44" fontId="1" fillId="0" borderId="21" xfId="0" applyNumberFormat="1" applyFont="1" applyBorder="1" applyAlignment="1">
      <alignment horizontal="center"/>
    </xf>
    <xf numFmtId="44" fontId="0" fillId="0" borderId="21" xfId="0" applyNumberFormat="1" applyBorder="1" applyAlignment="1">
      <alignment horizontal="center" vertical="center"/>
    </xf>
    <xf numFmtId="44" fontId="0" fillId="0" borderId="21" xfId="0" applyNumberFormat="1" applyBorder="1"/>
    <xf numFmtId="44" fontId="1" fillId="0" borderId="13" xfId="2" applyNumberFormat="1" applyFont="1" applyFill="1" applyBorder="1" applyAlignment="1">
      <alignment horizontal="center"/>
    </xf>
    <xf numFmtId="44" fontId="0" fillId="0" borderId="0" xfId="0" applyNumberFormat="1" applyBorder="1"/>
    <xf numFmtId="44" fontId="6" fillId="0" borderId="26" xfId="2" applyNumberFormat="1" applyFont="1" applyFill="1" applyBorder="1" applyAlignment="1">
      <alignment horizontal="center" vertical="center"/>
    </xf>
    <xf numFmtId="44" fontId="1" fillId="0" borderId="0" xfId="1" applyNumberFormat="1" applyFont="1" applyFill="1" applyBorder="1" applyAlignment="1">
      <alignment horizontal="center"/>
    </xf>
    <xf numFmtId="44" fontId="0" fillId="0" borderId="21" xfId="1" applyNumberFormat="1" applyFont="1" applyFill="1" applyBorder="1" applyAlignment="1">
      <alignment horizontal="center"/>
    </xf>
    <xf numFmtId="44" fontId="1" fillId="0" borderId="21" xfId="1" applyFont="1" applyFill="1" applyBorder="1" applyAlignment="1">
      <alignment horizontal="center"/>
    </xf>
    <xf numFmtId="44" fontId="0" fillId="0" borderId="21" xfId="1" applyNumberFormat="1" applyFont="1" applyBorder="1" applyAlignment="1">
      <alignment horizontal="center" vertical="center"/>
    </xf>
    <xf numFmtId="44" fontId="0" fillId="0" borderId="21" xfId="1" applyNumberFormat="1" applyFont="1" applyBorder="1"/>
    <xf numFmtId="44" fontId="0" fillId="0" borderId="21" xfId="1" applyFont="1" applyFill="1" applyBorder="1" applyAlignment="1">
      <alignment horizontal="center"/>
    </xf>
    <xf numFmtId="44" fontId="0" fillId="0" borderId="21" xfId="1" applyFont="1" applyBorder="1" applyAlignment="1">
      <alignment horizontal="center" vertical="center"/>
    </xf>
    <xf numFmtId="44" fontId="0" fillId="0" borderId="21" xfId="1" applyFont="1" applyBorder="1"/>
    <xf numFmtId="44" fontId="0" fillId="5" borderId="21" xfId="0" applyNumberFormat="1" applyFill="1" applyBorder="1"/>
    <xf numFmtId="44" fontId="0" fillId="0" borderId="0" xfId="1" applyFont="1"/>
    <xf numFmtId="44" fontId="0" fillId="6" borderId="21" xfId="0" applyNumberFormat="1" applyFill="1" applyBorder="1"/>
    <xf numFmtId="0" fontId="17" fillId="0" borderId="21" xfId="0" applyFont="1" applyBorder="1" applyAlignment="1">
      <alignment horizontal="center" vertical="center"/>
    </xf>
    <xf numFmtId="0" fontId="17" fillId="0" borderId="21" xfId="0" applyFont="1" applyBorder="1" applyAlignment="1">
      <alignment vertical="center"/>
    </xf>
    <xf numFmtId="44" fontId="17" fillId="0" borderId="21" xfId="2" applyNumberFormat="1" applyFont="1" applyFill="1" applyBorder="1" applyAlignment="1">
      <alignment horizontal="center"/>
    </xf>
    <xf numFmtId="44" fontId="17" fillId="0" borderId="21" xfId="0" applyNumberFormat="1" applyFont="1" applyBorder="1" applyAlignment="1">
      <alignment horizontal="center"/>
    </xf>
    <xf numFmtId="44" fontId="0" fillId="7" borderId="0" xfId="0" applyNumberFormat="1" applyFill="1" applyBorder="1"/>
    <xf numFmtId="44" fontId="17" fillId="0" borderId="21" xfId="1" applyFont="1" applyFill="1" applyBorder="1" applyAlignment="1">
      <alignment horizontal="center"/>
    </xf>
    <xf numFmtId="44" fontId="17" fillId="0" borderId="21" xfId="1" applyFont="1" applyBorder="1" applyAlignment="1">
      <alignment horizontal="center" vertical="center"/>
    </xf>
    <xf numFmtId="44" fontId="17" fillId="0" borderId="21" xfId="1" applyFont="1" applyBorder="1" applyAlignment="1">
      <alignment horizontal="center"/>
    </xf>
    <xf numFmtId="44" fontId="0" fillId="7" borderId="28" xfId="0" applyNumberFormat="1" applyFill="1" applyBorder="1"/>
    <xf numFmtId="44" fontId="1" fillId="0" borderId="26" xfId="2" applyNumberFormat="1" applyFont="1" applyFill="1" applyBorder="1" applyAlignment="1">
      <alignment horizontal="center"/>
    </xf>
    <xf numFmtId="44" fontId="1" fillId="0" borderId="25" xfId="2" applyNumberFormat="1" applyFont="1" applyFill="1" applyBorder="1" applyAlignment="1">
      <alignment horizontal="center"/>
    </xf>
    <xf numFmtId="44" fontId="0" fillId="0" borderId="17" xfId="2" applyNumberFormat="1" applyFont="1" applyFill="1" applyBorder="1" applyAlignment="1">
      <alignment horizontal="center"/>
    </xf>
    <xf numFmtId="44" fontId="6" fillId="0" borderId="7" xfId="2" applyNumberFormat="1" applyFont="1" applyFill="1" applyBorder="1" applyAlignment="1">
      <alignment horizontal="center"/>
    </xf>
    <xf numFmtId="0" fontId="1" fillId="0" borderId="13" xfId="2" applyFont="1" applyFill="1" applyBorder="1" applyAlignment="1">
      <alignment horizontal="center"/>
    </xf>
    <xf numFmtId="0" fontId="1" fillId="0" borderId="19" xfId="2" applyFont="1" applyFill="1" applyBorder="1" applyAlignment="1">
      <alignment horizontal="center"/>
    </xf>
    <xf numFmtId="0" fontId="0" fillId="0" borderId="11" xfId="2" applyFont="1" applyFill="1" applyBorder="1" applyAlignment="1">
      <alignment horizontal="center"/>
    </xf>
    <xf numFmtId="0" fontId="1" fillId="0" borderId="21" xfId="2" applyFont="1" applyFill="1" applyBorder="1" applyAlignment="1">
      <alignment horizontal="center"/>
    </xf>
    <xf numFmtId="44" fontId="6" fillId="0" borderId="8" xfId="2" applyNumberFormat="1" applyFont="1" applyFill="1" applyBorder="1" applyAlignment="1">
      <alignment horizontal="center"/>
    </xf>
    <xf numFmtId="44" fontId="6" fillId="0" borderId="9" xfId="2" applyNumberFormat="1" applyFont="1" applyFill="1" applyBorder="1" applyAlignment="1"/>
    <xf numFmtId="44" fontId="6" fillId="0" borderId="29" xfId="2" applyNumberFormat="1" applyFont="1" applyFill="1" applyBorder="1" applyAlignment="1"/>
    <xf numFmtId="0" fontId="17" fillId="0" borderId="21" xfId="0" applyFont="1" applyBorder="1" applyAlignment="1">
      <alignment vertical="center" wrapText="1"/>
    </xf>
    <xf numFmtId="44" fontId="0" fillId="0" borderId="0" xfId="0" applyNumberFormat="1" applyFill="1" applyBorder="1"/>
    <xf numFmtId="44" fontId="0" fillId="0" borderId="27" xfId="2" applyNumberFormat="1" applyFont="1" applyFill="1" applyBorder="1" applyAlignment="1"/>
    <xf numFmtId="44" fontId="0" fillId="6" borderId="0" xfId="0" applyNumberFormat="1" applyFill="1"/>
    <xf numFmtId="43" fontId="0" fillId="0" borderId="0" xfId="3" applyFont="1"/>
    <xf numFmtId="0" fontId="17" fillId="0" borderId="23" xfId="0" applyFont="1" applyBorder="1" applyAlignment="1">
      <alignment vertical="center" wrapText="1"/>
    </xf>
    <xf numFmtId="0" fontId="11" fillId="0" borderId="28" xfId="0" applyFont="1" applyBorder="1" applyAlignment="1">
      <alignment horizontal="justify" vertical="center" wrapText="1"/>
    </xf>
    <xf numFmtId="0" fontId="16" fillId="0" borderId="28" xfId="0" applyFont="1" applyBorder="1" applyAlignment="1" applyProtection="1">
      <alignment vertical="center" wrapText="1"/>
    </xf>
    <xf numFmtId="6" fontId="17" fillId="0" borderId="28" xfId="0" applyNumberFormat="1" applyFont="1" applyBorder="1" applyAlignment="1" applyProtection="1">
      <alignment vertical="center" wrapText="1"/>
      <protection locked="0"/>
    </xf>
    <xf numFmtId="6" fontId="17" fillId="0" borderId="6" xfId="1" applyNumberFormat="1" applyFont="1" applyBorder="1" applyAlignment="1" applyProtection="1">
      <alignment vertical="center" wrapText="1"/>
      <protection locked="0"/>
    </xf>
    <xf numFmtId="6" fontId="17" fillId="0" borderId="31" xfId="1" applyNumberFormat="1" applyFont="1" applyBorder="1" applyAlignment="1" applyProtection="1">
      <alignment vertical="center" wrapText="1"/>
      <protection locked="0"/>
    </xf>
    <xf numFmtId="6" fontId="17" fillId="0" borderId="21" xfId="1" applyNumberFormat="1" applyFont="1" applyBorder="1" applyAlignment="1" applyProtection="1">
      <alignment vertical="center" wrapText="1"/>
      <protection locked="0"/>
    </xf>
    <xf numFmtId="6" fontId="16" fillId="0" borderId="0" xfId="1" applyNumberFormat="1" applyFont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vertical="top"/>
      <protection locked="0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wrapText="1"/>
      <protection locked="0"/>
    </xf>
    <xf numFmtId="49" fontId="4" fillId="0" borderId="2" xfId="0" applyNumberFormat="1" applyFont="1" applyBorder="1" applyAlignment="1" applyProtection="1">
      <alignment horizontal="justify" vertical="top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3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9" fillId="5" borderId="32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 wrapText="1"/>
    </xf>
    <xf numFmtId="0" fontId="19" fillId="5" borderId="33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justify" vertical="center" wrapText="1"/>
      <protection locked="0"/>
    </xf>
    <xf numFmtId="0" fontId="10" fillId="3" borderId="0" xfId="0" applyFont="1" applyFill="1" applyBorder="1" applyAlignment="1" applyProtection="1">
      <alignment horizontal="justify" vertical="center" wrapText="1"/>
      <protection locked="0"/>
    </xf>
    <xf numFmtId="0" fontId="6" fillId="0" borderId="0" xfId="0" applyFont="1" applyAlignment="1" applyProtection="1">
      <alignment horizontal="justify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0" fillId="0" borderId="21" xfId="0" applyFill="1" applyBorder="1" applyAlignment="1">
      <alignment horizontal="center" vertical="center"/>
    </xf>
    <xf numFmtId="44" fontId="1" fillId="0" borderId="9" xfId="2" applyNumberFormat="1" applyFont="1" applyFill="1" applyBorder="1" applyAlignment="1">
      <alignment horizontal="center"/>
    </xf>
    <xf numFmtId="44" fontId="1" fillId="0" borderId="10" xfId="2" applyNumberFormat="1" applyFont="1" applyFill="1" applyBorder="1" applyAlignment="1">
      <alignment horizontal="center"/>
    </xf>
    <xf numFmtId="44" fontId="6" fillId="0" borderId="22" xfId="2" applyNumberFormat="1" applyFont="1" applyFill="1" applyBorder="1" applyAlignment="1">
      <alignment horizontal="center" vertical="center"/>
    </xf>
    <xf numFmtId="44" fontId="6" fillId="0" borderId="8" xfId="2" applyNumberFormat="1" applyFont="1" applyFill="1" applyBorder="1" applyAlignment="1">
      <alignment horizontal="center" vertical="center"/>
    </xf>
    <xf numFmtId="44" fontId="6" fillId="0" borderId="12" xfId="2" applyNumberFormat="1" applyFont="1" applyFill="1" applyBorder="1" applyAlignment="1">
      <alignment horizontal="center" vertical="center"/>
    </xf>
    <xf numFmtId="44" fontId="1" fillId="0" borderId="22" xfId="2" applyNumberFormat="1" applyFont="1" applyFill="1" applyBorder="1" applyAlignment="1">
      <alignment horizontal="center"/>
    </xf>
    <xf numFmtId="44" fontId="1" fillId="0" borderId="8" xfId="2" applyNumberFormat="1" applyFont="1" applyFill="1" applyBorder="1" applyAlignment="1">
      <alignment horizontal="center"/>
    </xf>
    <xf numFmtId="44" fontId="1" fillId="0" borderId="16" xfId="2" applyNumberFormat="1" applyFont="1" applyFill="1" applyBorder="1" applyAlignment="1">
      <alignment horizontal="center"/>
    </xf>
    <xf numFmtId="44" fontId="1" fillId="0" borderId="14" xfId="2" applyNumberFormat="1" applyFont="1" applyFill="1" applyBorder="1" applyAlignment="1">
      <alignment horizontal="center"/>
    </xf>
    <xf numFmtId="44" fontId="0" fillId="0" borderId="27" xfId="2" applyNumberFormat="1" applyFont="1" applyFill="1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" fillId="6" borderId="11" xfId="2" applyFont="1" applyFill="1" applyBorder="1" applyAlignment="1">
      <alignment horizontal="center"/>
    </xf>
    <xf numFmtId="0" fontId="1" fillId="6" borderId="12" xfId="2" applyFont="1" applyFill="1" applyBorder="1" applyAlignment="1">
      <alignment horizontal="center"/>
    </xf>
    <xf numFmtId="0" fontId="1" fillId="6" borderId="20" xfId="2" applyFont="1" applyFill="1" applyBorder="1" applyAlignment="1">
      <alignment horizontal="center"/>
    </xf>
    <xf numFmtId="0" fontId="1" fillId="6" borderId="15" xfId="2" applyFont="1" applyFill="1" applyBorder="1" applyAlignment="1">
      <alignment horizontal="center"/>
    </xf>
    <xf numFmtId="44" fontId="0" fillId="0" borderId="28" xfId="2" applyNumberFormat="1" applyFont="1" applyFill="1" applyBorder="1" applyAlignment="1">
      <alignment horizontal="center" vertical="center"/>
    </xf>
    <xf numFmtId="44" fontId="0" fillId="0" borderId="24" xfId="2" applyNumberFormat="1" applyFont="1" applyFill="1" applyBorder="1" applyAlignment="1">
      <alignment horizontal="center" vertical="center"/>
    </xf>
    <xf numFmtId="0" fontId="0" fillId="0" borderId="24" xfId="2" applyFont="1" applyFill="1" applyBorder="1" applyAlignment="1">
      <alignment horizontal="center" vertical="center"/>
    </xf>
    <xf numFmtId="0" fontId="0" fillId="0" borderId="25" xfId="2" applyFont="1" applyFill="1" applyBorder="1" applyAlignment="1">
      <alignment horizontal="center" vertical="center"/>
    </xf>
    <xf numFmtId="0" fontId="1" fillId="4" borderId="11" xfId="2" applyFont="1" applyFill="1" applyBorder="1" applyAlignment="1">
      <alignment horizontal="center"/>
    </xf>
    <xf numFmtId="0" fontId="1" fillId="4" borderId="12" xfId="2" applyFont="1" applyFill="1" applyBorder="1" applyAlignment="1">
      <alignment horizontal="center"/>
    </xf>
    <xf numFmtId="0" fontId="1" fillId="4" borderId="20" xfId="2" applyFont="1" applyFill="1" applyBorder="1" applyAlignment="1">
      <alignment horizontal="center"/>
    </xf>
    <xf numFmtId="0" fontId="1" fillId="4" borderId="15" xfId="2" applyFont="1" applyFill="1" applyBorder="1" applyAlignment="1">
      <alignment horizontal="center"/>
    </xf>
    <xf numFmtId="44" fontId="0" fillId="0" borderId="10" xfId="2" applyNumberFormat="1" applyFont="1" applyFill="1" applyBorder="1" applyAlignment="1">
      <alignment horizontal="center"/>
    </xf>
  </cellXfs>
  <cellStyles count="4">
    <cellStyle name="Millares" xfId="3" builtinId="3"/>
    <cellStyle name="Millares 2" xfId="2"/>
    <cellStyle name="Moneda" xfId="1" builtinId="4"/>
    <cellStyle name="Normal" xfId="0" builtinId="0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1</xdr:col>
      <xdr:colOff>371475</xdr:colOff>
      <xdr:row>36</xdr:row>
      <xdr:rowOff>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153229</xdr:colOff>
      <xdr:row>0</xdr:row>
      <xdr:rowOff>57979</xdr:rowOff>
    </xdr:from>
    <xdr:to>
      <xdr:col>2</xdr:col>
      <xdr:colOff>592207</xdr:colOff>
      <xdr:row>1</xdr:row>
      <xdr:rowOff>175305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29" y="57979"/>
          <a:ext cx="1924878" cy="6507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zoomScaleSheetLayoutView="115" workbookViewId="0">
      <selection activeCell="C4" sqref="C4:E4"/>
    </sheetView>
  </sheetViews>
  <sheetFormatPr baseColWidth="10" defaultRowHeight="14.25"/>
  <cols>
    <col min="1" max="1" width="10.140625" style="6" customWidth="1"/>
    <col min="2" max="2" width="12.140625" style="6" customWidth="1"/>
    <col min="3" max="3" width="64.5703125" style="7" customWidth="1"/>
    <col min="4" max="4" width="11.28515625" style="8" customWidth="1"/>
    <col min="5" max="5" width="11.140625" style="1" customWidth="1"/>
    <col min="6" max="6" width="19.5703125" style="1" customWidth="1"/>
    <col min="7" max="16384" width="11.42578125" style="1"/>
  </cols>
  <sheetData>
    <row r="1" spans="1:6" ht="42" customHeight="1">
      <c r="A1" s="88"/>
      <c r="B1" s="88"/>
      <c r="C1" s="84" t="s">
        <v>0</v>
      </c>
      <c r="D1" s="84"/>
      <c r="E1" s="84"/>
    </row>
    <row r="2" spans="1:6" ht="20.25" customHeight="1">
      <c r="A2" s="85"/>
      <c r="B2" s="85"/>
      <c r="C2" s="2"/>
      <c r="D2" s="2"/>
    </row>
    <row r="3" spans="1:6" ht="15">
      <c r="A3" s="3"/>
      <c r="B3" s="3"/>
      <c r="C3" s="86" t="s">
        <v>87</v>
      </c>
      <c r="D3" s="86"/>
      <c r="E3" s="86"/>
    </row>
    <row r="4" spans="1:6" ht="15">
      <c r="A4" s="87"/>
      <c r="B4" s="87"/>
      <c r="C4" s="86" t="s">
        <v>88</v>
      </c>
      <c r="D4" s="86"/>
      <c r="E4" s="86"/>
    </row>
    <row r="5" spans="1:6" ht="21" customHeight="1">
      <c r="A5" s="90" t="s">
        <v>9</v>
      </c>
      <c r="B5" s="90"/>
      <c r="C5" s="90"/>
      <c r="D5" s="90"/>
      <c r="E5" s="90"/>
      <c r="F5" s="90"/>
    </row>
    <row r="6" spans="1:6" ht="19.5" customHeight="1">
      <c r="A6" s="91" t="s">
        <v>10</v>
      </c>
      <c r="B6" s="91"/>
      <c r="C6" s="91"/>
      <c r="D6" s="91"/>
      <c r="E6" s="91"/>
      <c r="F6" s="91"/>
    </row>
    <row r="7" spans="1:6" ht="36.75" customHeight="1" thickBot="1">
      <c r="A7" s="92" t="s">
        <v>68</v>
      </c>
      <c r="B7" s="92"/>
      <c r="C7" s="92"/>
      <c r="D7" s="92"/>
      <c r="E7" s="92"/>
      <c r="F7" s="92"/>
    </row>
    <row r="8" spans="1:6" s="5" customFormat="1" ht="39.950000000000003" customHeight="1" thickTop="1" thickBot="1">
      <c r="A8" s="4" t="s">
        <v>17</v>
      </c>
      <c r="B8" s="4" t="s">
        <v>12</v>
      </c>
      <c r="C8" s="4" t="s">
        <v>13</v>
      </c>
      <c r="D8" s="4" t="s">
        <v>14</v>
      </c>
      <c r="E8" s="4" t="s">
        <v>15</v>
      </c>
      <c r="F8" s="4" t="s">
        <v>16</v>
      </c>
    </row>
    <row r="9" spans="1:6" ht="35.1" customHeight="1" thickBot="1">
      <c r="A9" s="103">
        <v>1</v>
      </c>
      <c r="B9" s="76">
        <v>1000</v>
      </c>
      <c r="C9" s="23" t="s">
        <v>69</v>
      </c>
      <c r="D9" s="16"/>
      <c r="E9" s="24"/>
      <c r="F9" s="80"/>
    </row>
    <row r="10" spans="1:6" ht="35.1" customHeight="1" thickBot="1">
      <c r="A10" s="103"/>
      <c r="B10" s="76">
        <v>1000</v>
      </c>
      <c r="C10" s="25" t="s">
        <v>70</v>
      </c>
      <c r="D10" s="26"/>
      <c r="E10" s="27"/>
      <c r="F10" s="80"/>
    </row>
    <row r="11" spans="1:6" ht="35.1" customHeight="1" thickBot="1">
      <c r="A11" s="103"/>
      <c r="B11" s="76">
        <v>1000</v>
      </c>
      <c r="C11" s="25" t="s">
        <v>71</v>
      </c>
      <c r="D11" s="26"/>
      <c r="E11" s="27"/>
      <c r="F11" s="80"/>
    </row>
    <row r="12" spans="1:6" ht="35.1" customHeight="1" thickBot="1">
      <c r="A12" s="103"/>
      <c r="B12" s="76">
        <v>1000</v>
      </c>
      <c r="C12" s="25" t="s">
        <v>72</v>
      </c>
      <c r="D12" s="26"/>
      <c r="E12" s="27"/>
      <c r="F12" s="80"/>
    </row>
    <row r="13" spans="1:6" ht="35.1" customHeight="1" thickBot="1">
      <c r="A13" s="103"/>
      <c r="B13" s="76">
        <v>1000</v>
      </c>
      <c r="C13" s="25" t="s">
        <v>73</v>
      </c>
      <c r="D13" s="26"/>
      <c r="E13" s="27"/>
      <c r="F13" s="80"/>
    </row>
    <row r="14" spans="1:6" ht="35.1" customHeight="1" thickBot="1">
      <c r="A14" s="103"/>
      <c r="B14" s="76">
        <v>1000</v>
      </c>
      <c r="C14" s="25" t="s">
        <v>74</v>
      </c>
      <c r="D14" s="26"/>
      <c r="E14" s="27"/>
      <c r="F14" s="80"/>
    </row>
    <row r="15" spans="1:6" ht="35.1" customHeight="1" thickBot="1">
      <c r="A15" s="103"/>
      <c r="B15" s="76">
        <v>1000</v>
      </c>
      <c r="C15" s="25" t="s">
        <v>75</v>
      </c>
      <c r="D15" s="26"/>
      <c r="E15" s="27"/>
      <c r="F15" s="80"/>
    </row>
    <row r="16" spans="1:6" ht="35.1" customHeight="1" thickBot="1">
      <c r="A16" s="103"/>
      <c r="B16" s="76">
        <v>1000</v>
      </c>
      <c r="C16" s="25" t="s">
        <v>76</v>
      </c>
      <c r="D16" s="26"/>
      <c r="E16" s="27"/>
      <c r="F16" s="80"/>
    </row>
    <row r="17" spans="1:8" ht="35.1" customHeight="1" thickBot="1">
      <c r="A17" s="103"/>
      <c r="B17" s="76">
        <v>1000</v>
      </c>
      <c r="C17" s="25" t="s">
        <v>77</v>
      </c>
      <c r="D17" s="26"/>
      <c r="E17" s="27"/>
      <c r="F17" s="80"/>
    </row>
    <row r="18" spans="1:8" ht="35.1" customHeight="1" thickBot="1">
      <c r="A18" s="103"/>
      <c r="B18" s="76">
        <v>1000</v>
      </c>
      <c r="C18" s="25" t="s">
        <v>78</v>
      </c>
      <c r="D18" s="26"/>
      <c r="E18" s="27"/>
      <c r="F18" s="80"/>
    </row>
    <row r="19" spans="1:8" ht="35.1" customHeight="1">
      <c r="A19" s="103"/>
      <c r="B19" s="76">
        <v>1000</v>
      </c>
      <c r="C19" s="77" t="s">
        <v>79</v>
      </c>
      <c r="D19" s="78"/>
      <c r="E19" s="79"/>
      <c r="F19" s="81"/>
    </row>
    <row r="20" spans="1:8" ht="35.1" customHeight="1">
      <c r="A20" s="103"/>
      <c r="B20" s="71">
        <v>1000</v>
      </c>
      <c r="C20" s="25" t="s">
        <v>82</v>
      </c>
      <c r="D20" s="26"/>
      <c r="E20" s="27"/>
      <c r="F20" s="82"/>
    </row>
    <row r="21" spans="1:8" ht="35.1" customHeight="1">
      <c r="A21" s="103"/>
      <c r="B21" s="71">
        <v>1000</v>
      </c>
      <c r="C21" s="25" t="s">
        <v>80</v>
      </c>
      <c r="D21" s="26"/>
      <c r="E21" s="27"/>
      <c r="F21" s="82"/>
    </row>
    <row r="22" spans="1:8" ht="35.1" customHeight="1">
      <c r="A22" s="103"/>
      <c r="B22" s="71">
        <v>1000</v>
      </c>
      <c r="C22" s="25" t="s">
        <v>81</v>
      </c>
      <c r="D22" s="26"/>
      <c r="E22" s="27"/>
      <c r="F22" s="82"/>
    </row>
    <row r="23" spans="1:8" ht="31.5" customHeight="1" thickBot="1">
      <c r="A23" s="100" t="s">
        <v>83</v>
      </c>
      <c r="B23" s="101"/>
      <c r="C23" s="101"/>
      <c r="D23" s="102"/>
      <c r="E23" s="15" t="s">
        <v>1</v>
      </c>
      <c r="F23" s="28"/>
    </row>
    <row r="24" spans="1:8" ht="31.5" customHeight="1" thickTop="1">
      <c r="A24" s="104" t="s">
        <v>86</v>
      </c>
      <c r="B24" s="104"/>
      <c r="C24" s="104"/>
      <c r="D24" s="104"/>
      <c r="E24" s="13"/>
      <c r="F24" s="83"/>
    </row>
    <row r="25" spans="1:8" ht="15.75" customHeight="1">
      <c r="D25" s="1"/>
      <c r="E25" s="13"/>
      <c r="F25" s="14"/>
    </row>
    <row r="27" spans="1:8" ht="12.75">
      <c r="A27" s="93" t="s">
        <v>2</v>
      </c>
      <c r="B27" s="93"/>
      <c r="C27" s="93"/>
      <c r="D27" s="93"/>
      <c r="E27" s="93"/>
      <c r="F27" s="93"/>
    </row>
    <row r="28" spans="1:8" ht="12.75">
      <c r="A28" s="9"/>
      <c r="B28" s="9"/>
      <c r="C28" s="9"/>
      <c r="D28" s="9"/>
      <c r="E28" s="9"/>
      <c r="F28" s="9"/>
    </row>
    <row r="29" spans="1:8" ht="18.75">
      <c r="A29" s="94" t="s">
        <v>3</v>
      </c>
      <c r="B29" s="94"/>
      <c r="C29" s="94"/>
      <c r="D29" s="94"/>
      <c r="E29" s="94"/>
      <c r="F29" s="94"/>
    </row>
    <row r="30" spans="1:8" ht="18.75" customHeight="1">
      <c r="A30" s="95" t="s">
        <v>4</v>
      </c>
      <c r="B30" s="95"/>
      <c r="C30" s="95"/>
      <c r="D30" s="95"/>
      <c r="E30" s="95"/>
      <c r="F30" s="95"/>
    </row>
    <row r="31" spans="1:8" ht="15.75" customHeight="1">
      <c r="A31" s="99"/>
      <c r="B31" s="99"/>
      <c r="C31" s="99"/>
      <c r="D31" s="99"/>
      <c r="E31" s="99"/>
      <c r="F31" s="99"/>
      <c r="G31" s="29"/>
      <c r="H31" s="29"/>
    </row>
    <row r="32" spans="1:8" ht="30.75" customHeight="1">
      <c r="A32" s="98" t="s">
        <v>5</v>
      </c>
      <c r="B32" s="98"/>
      <c r="C32" s="98"/>
      <c r="D32" s="98"/>
      <c r="E32" s="98"/>
      <c r="F32" s="98"/>
      <c r="G32" s="98"/>
      <c r="H32" s="98"/>
    </row>
    <row r="33" spans="1:6" ht="15" customHeight="1">
      <c r="A33" s="96" t="s">
        <v>6</v>
      </c>
      <c r="B33" s="96"/>
      <c r="C33" s="96"/>
      <c r="D33" s="96"/>
      <c r="E33" s="96"/>
      <c r="F33" s="96"/>
    </row>
    <row r="34" spans="1:6" ht="15" customHeight="1">
      <c r="A34" s="10"/>
      <c r="B34" s="10"/>
      <c r="C34" s="10"/>
      <c r="D34" s="10"/>
      <c r="E34" s="10"/>
      <c r="F34" s="10"/>
    </row>
    <row r="35" spans="1:6" ht="15.75">
      <c r="A35" s="97" t="s">
        <v>84</v>
      </c>
      <c r="B35" s="97"/>
      <c r="C35" s="97"/>
      <c r="D35" s="97"/>
      <c r="E35" s="11"/>
    </row>
    <row r="36" spans="1:6" ht="15.75">
      <c r="A36" s="97" t="s">
        <v>89</v>
      </c>
      <c r="B36" s="97"/>
      <c r="C36" s="97"/>
      <c r="D36" s="97"/>
      <c r="E36" s="11"/>
    </row>
    <row r="37" spans="1:6" ht="16.5" customHeight="1">
      <c r="A37" s="89" t="s">
        <v>7</v>
      </c>
      <c r="B37" s="89"/>
      <c r="C37" s="89"/>
      <c r="D37" s="89"/>
      <c r="E37" s="89"/>
    </row>
    <row r="38" spans="1:6" ht="18" customHeight="1">
      <c r="A38" s="105" t="s">
        <v>19</v>
      </c>
      <c r="B38" s="105"/>
      <c r="C38" s="105"/>
      <c r="D38" s="105"/>
      <c r="E38" s="105"/>
    </row>
    <row r="39" spans="1:6" ht="21" customHeight="1">
      <c r="A39" s="106" t="s">
        <v>85</v>
      </c>
      <c r="B39" s="107"/>
      <c r="C39" s="107"/>
      <c r="D39" s="107"/>
      <c r="E39" s="107"/>
    </row>
    <row r="40" spans="1:6" ht="21" customHeight="1">
      <c r="A40" s="108" t="s">
        <v>18</v>
      </c>
      <c r="B40" s="108"/>
      <c r="C40" s="108"/>
      <c r="D40" s="108"/>
      <c r="E40" s="12"/>
    </row>
    <row r="41" spans="1:6" ht="17.25" customHeight="1">
      <c r="A41" s="109" t="s">
        <v>11</v>
      </c>
      <c r="B41" s="109"/>
      <c r="C41" s="109"/>
      <c r="D41" s="109"/>
      <c r="E41" s="109"/>
    </row>
    <row r="42" spans="1:6" ht="17.25" customHeight="1">
      <c r="A42" s="109" t="s">
        <v>8</v>
      </c>
      <c r="B42" s="109"/>
      <c r="C42" s="109"/>
      <c r="D42" s="109"/>
      <c r="E42" s="109"/>
    </row>
  </sheetData>
  <sheetProtection password="C90A" sheet="1" objects="1" scenarios="1"/>
  <mergeCells count="26">
    <mergeCell ref="A38:E38"/>
    <mergeCell ref="A39:E39"/>
    <mergeCell ref="A40:D40"/>
    <mergeCell ref="A41:E41"/>
    <mergeCell ref="A42:E42"/>
    <mergeCell ref="A37:E37"/>
    <mergeCell ref="A5:F5"/>
    <mergeCell ref="A6:F6"/>
    <mergeCell ref="A7:F7"/>
    <mergeCell ref="A27:F27"/>
    <mergeCell ref="A29:F29"/>
    <mergeCell ref="A30:F30"/>
    <mergeCell ref="A33:F33"/>
    <mergeCell ref="A35:D35"/>
    <mergeCell ref="A36:D36"/>
    <mergeCell ref="A32:H32"/>
    <mergeCell ref="A31:F31"/>
    <mergeCell ref="A23:D23"/>
    <mergeCell ref="A9:A22"/>
    <mergeCell ref="A24:D24"/>
    <mergeCell ref="C1:E1"/>
    <mergeCell ref="A2:B2"/>
    <mergeCell ref="C3:E3"/>
    <mergeCell ref="A4:B4"/>
    <mergeCell ref="C4:E4"/>
    <mergeCell ref="A1:B1"/>
  </mergeCells>
  <pageMargins left="0.43307086614173229" right="0.15748031496062992" top="0.47244094488188981" bottom="0.7" header="0" footer="0.27559055118110237"/>
  <pageSetup paperSize="9" scale="64" orientation="portrait" r:id="rId1"/>
  <headerFooter alignWithMargins="0">
    <oddFooter>&amp;L          &amp;G&amp;"Arial,Negrita"               &amp;R&amp;"Arial,Negrita"FIRMA O SELLOOFERENTE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W34"/>
  <sheetViews>
    <sheetView topLeftCell="F1" workbookViewId="0">
      <selection activeCell="S22" sqref="S22"/>
    </sheetView>
  </sheetViews>
  <sheetFormatPr baseColWidth="10" defaultRowHeight="12.75"/>
  <cols>
    <col min="4" max="4" width="57.28515625" customWidth="1"/>
    <col min="5" max="5" width="15.7109375" customWidth="1"/>
    <col min="6" max="6" width="13.42578125" style="30" bestFit="1" customWidth="1"/>
    <col min="7" max="7" width="12.85546875" style="30" bestFit="1" customWidth="1"/>
    <col min="8" max="8" width="11.140625" style="30" customWidth="1"/>
    <col min="9" max="9" width="12.85546875" style="30" customWidth="1"/>
    <col min="10" max="10" width="15.42578125" style="30" customWidth="1"/>
    <col min="11" max="11" width="13.42578125" style="30" bestFit="1" customWidth="1"/>
    <col min="12" max="12" width="12.85546875" style="30" bestFit="1" customWidth="1"/>
    <col min="13" max="13" width="13.42578125" style="30" bestFit="1" customWidth="1"/>
    <col min="14" max="14" width="12.85546875" style="30" bestFit="1" customWidth="1"/>
    <col min="15" max="15" width="13.5703125" style="30" bestFit="1" customWidth="1"/>
    <col min="16" max="16" width="13.42578125" style="30" bestFit="1" customWidth="1"/>
    <col min="17" max="17" width="12.85546875" style="30" bestFit="1" customWidth="1"/>
    <col min="18" max="18" width="13.42578125" style="30" bestFit="1" customWidth="1"/>
    <col min="19" max="19" width="12.85546875" style="30" bestFit="1" customWidth="1"/>
    <col min="20" max="20" width="11.5703125" customWidth="1"/>
    <col min="21" max="21" width="14.42578125" customWidth="1"/>
    <col min="22" max="22" width="10.7109375" customWidth="1"/>
    <col min="23" max="23" width="12.85546875" bestFit="1" customWidth="1"/>
  </cols>
  <sheetData>
    <row r="3" spans="2:23">
      <c r="E3" t="s">
        <v>66</v>
      </c>
    </row>
    <row r="6" spans="2:23" ht="13.5" thickBot="1"/>
    <row r="7" spans="2:23" ht="13.5" thickBot="1">
      <c r="B7" s="22" t="s">
        <v>20</v>
      </c>
      <c r="C7" s="21" t="s">
        <v>21</v>
      </c>
      <c r="D7" s="21"/>
      <c r="E7" s="21"/>
      <c r="F7" s="69" t="s">
        <v>35</v>
      </c>
      <c r="G7" s="70"/>
      <c r="H7" s="68"/>
      <c r="I7" s="68"/>
      <c r="J7" s="63"/>
      <c r="K7" s="113" t="s">
        <v>36</v>
      </c>
      <c r="L7" s="114"/>
      <c r="M7" s="114"/>
      <c r="N7" s="114"/>
      <c r="O7" s="114"/>
      <c r="P7" s="114"/>
      <c r="Q7" s="114"/>
      <c r="R7" s="115"/>
      <c r="S7" s="39"/>
      <c r="T7" s="132" t="s">
        <v>65</v>
      </c>
      <c r="U7" s="133"/>
      <c r="V7" s="124" t="s">
        <v>65</v>
      </c>
      <c r="W7" s="125"/>
    </row>
    <row r="8" spans="2:23" ht="13.5" thickBot="1">
      <c r="B8" s="17"/>
      <c r="C8" s="18"/>
      <c r="D8" s="20"/>
      <c r="E8" s="20"/>
      <c r="F8" s="119" t="s">
        <v>22</v>
      </c>
      <c r="G8" s="120"/>
      <c r="H8" s="119" t="s">
        <v>64</v>
      </c>
      <c r="I8" s="120"/>
      <c r="J8" s="62"/>
      <c r="K8" s="111" t="s">
        <v>37</v>
      </c>
      <c r="L8" s="136"/>
      <c r="M8" s="111" t="s">
        <v>40</v>
      </c>
      <c r="N8" s="112"/>
      <c r="O8" s="116" t="s">
        <v>41</v>
      </c>
      <c r="P8" s="117"/>
      <c r="Q8" s="118"/>
      <c r="R8" s="111" t="s">
        <v>42</v>
      </c>
      <c r="S8" s="112"/>
      <c r="T8" s="134"/>
      <c r="U8" s="135"/>
      <c r="V8" s="126"/>
      <c r="W8" s="127"/>
    </row>
    <row r="9" spans="2:23">
      <c r="B9" s="19"/>
      <c r="C9" s="121">
        <v>800</v>
      </c>
      <c r="D9" s="66"/>
      <c r="E9" s="67" t="s">
        <v>46</v>
      </c>
      <c r="F9" s="31" t="s">
        <v>38</v>
      </c>
      <c r="G9" s="60" t="s">
        <v>39</v>
      </c>
      <c r="H9" s="31" t="s">
        <v>38</v>
      </c>
      <c r="I9" s="60" t="s">
        <v>39</v>
      </c>
      <c r="J9" s="61" t="s">
        <v>14</v>
      </c>
      <c r="K9" s="37" t="s">
        <v>38</v>
      </c>
      <c r="L9" s="37" t="s">
        <v>39</v>
      </c>
      <c r="M9" s="40" t="s">
        <v>38</v>
      </c>
      <c r="N9" s="61" t="s">
        <v>39</v>
      </c>
      <c r="O9" s="61" t="s">
        <v>14</v>
      </c>
      <c r="P9" s="61" t="s">
        <v>38</v>
      </c>
      <c r="Q9" s="61" t="s">
        <v>39</v>
      </c>
      <c r="R9" s="61" t="s">
        <v>38</v>
      </c>
      <c r="S9" s="61" t="s">
        <v>43</v>
      </c>
      <c r="T9" s="64" t="s">
        <v>23</v>
      </c>
      <c r="U9" s="65" t="s">
        <v>24</v>
      </c>
      <c r="V9" s="64" t="s">
        <v>23</v>
      </c>
      <c r="W9" s="65" t="s">
        <v>24</v>
      </c>
    </row>
    <row r="10" spans="2:23" ht="15">
      <c r="B10" s="110">
        <v>1</v>
      </c>
      <c r="C10" s="122"/>
      <c r="D10" s="51" t="s">
        <v>44</v>
      </c>
      <c r="E10" s="51" t="s">
        <v>51</v>
      </c>
      <c r="F10" s="32">
        <v>36</v>
      </c>
      <c r="G10" s="32">
        <v>28800</v>
      </c>
      <c r="H10" s="32"/>
      <c r="I10" s="32"/>
      <c r="J10" s="53" t="s">
        <v>47</v>
      </c>
      <c r="K10" s="32">
        <v>44.3</v>
      </c>
      <c r="L10" s="32">
        <v>35440</v>
      </c>
      <c r="M10" s="41">
        <v>44.3</v>
      </c>
      <c r="N10" s="42">
        <v>35440</v>
      </c>
      <c r="O10" s="56" t="s">
        <v>57</v>
      </c>
      <c r="P10" s="42">
        <v>28.3</v>
      </c>
      <c r="Q10" s="42">
        <v>22640</v>
      </c>
      <c r="R10" s="49">
        <v>28.3</v>
      </c>
      <c r="S10" s="42">
        <f>+R10*$C$9</f>
        <v>22640</v>
      </c>
      <c r="T10" s="128">
        <f>MIN(F22,K22)</f>
        <v>303.03000000000003</v>
      </c>
      <c r="U10" s="128">
        <f>C9*T10</f>
        <v>242424.00000000003</v>
      </c>
      <c r="V10" s="128">
        <f>MIN(M22,P22,R22)</f>
        <v>306.19000000000005</v>
      </c>
      <c r="W10" s="128">
        <f>C9*V10</f>
        <v>244952.00000000006</v>
      </c>
    </row>
    <row r="11" spans="2:23" ht="15">
      <c r="B11" s="110"/>
      <c r="C11" s="122"/>
      <c r="D11" s="51" t="s">
        <v>25</v>
      </c>
      <c r="E11" s="51"/>
      <c r="F11" s="33">
        <v>7.2</v>
      </c>
      <c r="G11" s="33">
        <v>5760</v>
      </c>
      <c r="H11" s="33"/>
      <c r="I11" s="33"/>
      <c r="J11" s="54" t="s">
        <v>55</v>
      </c>
      <c r="K11" s="33">
        <v>8.17</v>
      </c>
      <c r="L11" s="35">
        <v>6538.56</v>
      </c>
      <c r="M11" s="43">
        <v>8.17</v>
      </c>
      <c r="N11" s="42">
        <v>6538.56</v>
      </c>
      <c r="O11" s="56" t="s">
        <v>55</v>
      </c>
      <c r="P11" s="42">
        <v>8.17</v>
      </c>
      <c r="Q11" s="42">
        <v>6538.56</v>
      </c>
      <c r="R11" s="42">
        <v>8.17</v>
      </c>
      <c r="S11" s="42">
        <f t="shared" ref="S11:S21" si="0">+R11*$C$9</f>
        <v>6536</v>
      </c>
      <c r="T11" s="129"/>
      <c r="U11" s="130"/>
      <c r="V11" s="129"/>
      <c r="W11" s="130"/>
    </row>
    <row r="12" spans="2:23" ht="15">
      <c r="B12" s="110"/>
      <c r="C12" s="122"/>
      <c r="D12" s="51" t="s">
        <v>26</v>
      </c>
      <c r="E12" s="51" t="s">
        <v>48</v>
      </c>
      <c r="F12" s="34">
        <v>66</v>
      </c>
      <c r="G12" s="33">
        <v>52800</v>
      </c>
      <c r="H12" s="33"/>
      <c r="I12" s="33"/>
      <c r="J12" s="54" t="s">
        <v>56</v>
      </c>
      <c r="K12" s="36">
        <v>66.489999999999995</v>
      </c>
      <c r="L12" s="36">
        <v>53192</v>
      </c>
      <c r="M12" s="44">
        <v>66.489999999999995</v>
      </c>
      <c r="N12" s="45">
        <v>53192</v>
      </c>
      <c r="O12" s="56" t="s">
        <v>56</v>
      </c>
      <c r="P12" s="45">
        <v>66.489999999999995</v>
      </c>
      <c r="Q12" s="45">
        <v>53192</v>
      </c>
      <c r="R12" s="45">
        <v>66.489999999999995</v>
      </c>
      <c r="S12" s="42">
        <f t="shared" si="0"/>
        <v>53191.999999999993</v>
      </c>
      <c r="T12" s="129"/>
      <c r="U12" s="130"/>
      <c r="V12" s="129"/>
      <c r="W12" s="130"/>
    </row>
    <row r="13" spans="2:23" ht="15">
      <c r="B13" s="110"/>
      <c r="C13" s="122"/>
      <c r="D13" s="51" t="s">
        <v>45</v>
      </c>
      <c r="E13" s="51" t="s">
        <v>48</v>
      </c>
      <c r="F13" s="33">
        <v>66</v>
      </c>
      <c r="G13" s="33">
        <v>52800</v>
      </c>
      <c r="H13" s="33"/>
      <c r="I13" s="33"/>
      <c r="J13" s="54" t="s">
        <v>56</v>
      </c>
      <c r="K13" s="36">
        <v>66.489999999999995</v>
      </c>
      <c r="L13" s="36">
        <v>53192</v>
      </c>
      <c r="M13" s="44">
        <v>66.489999999999995</v>
      </c>
      <c r="N13" s="46">
        <v>53192</v>
      </c>
      <c r="O13" s="57" t="s">
        <v>56</v>
      </c>
      <c r="P13" s="46">
        <v>66.489999999999995</v>
      </c>
      <c r="Q13" s="46">
        <v>53192</v>
      </c>
      <c r="R13" s="42">
        <v>66.489999999999995</v>
      </c>
      <c r="S13" s="42">
        <f t="shared" si="0"/>
        <v>53191.999999999993</v>
      </c>
      <c r="T13" s="129"/>
      <c r="U13" s="130"/>
      <c r="V13" s="129"/>
      <c r="W13" s="130"/>
    </row>
    <row r="14" spans="2:23" ht="15">
      <c r="B14" s="110"/>
      <c r="C14" s="122"/>
      <c r="D14" s="51" t="s">
        <v>27</v>
      </c>
      <c r="E14" s="51" t="s">
        <v>51</v>
      </c>
      <c r="F14" s="33">
        <v>6.8</v>
      </c>
      <c r="G14" s="33">
        <v>5440</v>
      </c>
      <c r="H14" s="33"/>
      <c r="I14" s="33"/>
      <c r="J14" s="54" t="s">
        <v>57</v>
      </c>
      <c r="K14" s="36">
        <v>5.3</v>
      </c>
      <c r="L14" s="36">
        <v>4240</v>
      </c>
      <c r="M14" s="44">
        <v>5.3</v>
      </c>
      <c r="N14" s="47">
        <v>4240</v>
      </c>
      <c r="O14" s="58" t="s">
        <v>57</v>
      </c>
      <c r="P14" s="47">
        <v>5.3</v>
      </c>
      <c r="Q14" s="47">
        <v>4240</v>
      </c>
      <c r="R14" s="47">
        <v>5.3</v>
      </c>
      <c r="S14" s="42">
        <f t="shared" si="0"/>
        <v>4240</v>
      </c>
      <c r="T14" s="129"/>
      <c r="U14" s="130"/>
      <c r="V14" s="129"/>
      <c r="W14" s="130"/>
    </row>
    <row r="15" spans="2:23" ht="15">
      <c r="B15" s="110"/>
      <c r="C15" s="122"/>
      <c r="D15" s="51" t="s">
        <v>28</v>
      </c>
      <c r="E15" s="51" t="s">
        <v>49</v>
      </c>
      <c r="F15" s="33">
        <v>4.05</v>
      </c>
      <c r="G15" s="33">
        <v>3240</v>
      </c>
      <c r="H15" s="33"/>
      <c r="I15" s="33"/>
      <c r="J15" s="54" t="s">
        <v>58</v>
      </c>
      <c r="K15" s="36">
        <v>6.8</v>
      </c>
      <c r="L15" s="36">
        <f t="shared" ref="L15:L21" si="1">+$C$9*K15</f>
        <v>5440</v>
      </c>
      <c r="M15" s="44">
        <v>6.8</v>
      </c>
      <c r="N15" s="47">
        <v>5440</v>
      </c>
      <c r="O15" s="58" t="s">
        <v>58</v>
      </c>
      <c r="P15" s="47">
        <v>6.8</v>
      </c>
      <c r="Q15" s="47">
        <v>5440</v>
      </c>
      <c r="R15" s="47">
        <v>6.8</v>
      </c>
      <c r="S15" s="42">
        <f t="shared" si="0"/>
        <v>5440</v>
      </c>
      <c r="T15" s="129"/>
      <c r="U15" s="130"/>
      <c r="V15" s="129"/>
      <c r="W15" s="130"/>
    </row>
    <row r="16" spans="2:23" ht="15">
      <c r="B16" s="110"/>
      <c r="C16" s="122"/>
      <c r="D16" s="51" t="s">
        <v>29</v>
      </c>
      <c r="E16" s="51" t="s">
        <v>50</v>
      </c>
      <c r="F16" s="33">
        <v>24.53</v>
      </c>
      <c r="G16" s="33">
        <v>19624</v>
      </c>
      <c r="H16" s="33"/>
      <c r="I16" s="33"/>
      <c r="J16" s="54" t="s">
        <v>59</v>
      </c>
      <c r="K16" s="36">
        <v>34.4</v>
      </c>
      <c r="L16" s="36">
        <f t="shared" si="1"/>
        <v>27520</v>
      </c>
      <c r="M16" s="44">
        <v>34.4</v>
      </c>
      <c r="N16" s="47">
        <v>27520</v>
      </c>
      <c r="O16" s="58" t="s">
        <v>57</v>
      </c>
      <c r="P16" s="47">
        <v>23.05</v>
      </c>
      <c r="Q16" s="47">
        <v>18440</v>
      </c>
      <c r="R16" s="47">
        <v>23.05</v>
      </c>
      <c r="S16" s="42">
        <f t="shared" si="0"/>
        <v>18440</v>
      </c>
      <c r="T16" s="129"/>
      <c r="U16" s="130"/>
      <c r="V16" s="129"/>
      <c r="W16" s="130"/>
    </row>
    <row r="17" spans="2:23" ht="15">
      <c r="B17" s="110"/>
      <c r="C17" s="122"/>
      <c r="D17" s="51" t="s">
        <v>30</v>
      </c>
      <c r="E17" s="51"/>
      <c r="F17" s="33">
        <v>39</v>
      </c>
      <c r="G17" s="33">
        <v>31200</v>
      </c>
      <c r="H17" s="33"/>
      <c r="I17" s="33"/>
      <c r="J17" s="54" t="s">
        <v>60</v>
      </c>
      <c r="K17" s="36">
        <v>44.5</v>
      </c>
      <c r="L17" s="36">
        <f t="shared" si="1"/>
        <v>35600</v>
      </c>
      <c r="M17" s="44">
        <v>44.5</v>
      </c>
      <c r="N17" s="47">
        <v>35600</v>
      </c>
      <c r="O17" s="58" t="s">
        <v>60</v>
      </c>
      <c r="P17" s="47">
        <v>44.5</v>
      </c>
      <c r="Q17" s="47">
        <v>35600</v>
      </c>
      <c r="R17" s="47">
        <v>44.5</v>
      </c>
      <c r="S17" s="42">
        <f t="shared" si="0"/>
        <v>35600</v>
      </c>
      <c r="T17" s="129"/>
      <c r="U17" s="130"/>
      <c r="V17" s="129"/>
      <c r="W17" s="130"/>
    </row>
    <row r="18" spans="2:23" ht="32.25" customHeight="1">
      <c r="B18" s="110"/>
      <c r="C18" s="122"/>
      <c r="D18" s="71" t="s">
        <v>31</v>
      </c>
      <c r="E18" s="52"/>
      <c r="F18" s="33">
        <v>25</v>
      </c>
      <c r="G18" s="33">
        <v>20000</v>
      </c>
      <c r="H18" s="33">
        <v>27</v>
      </c>
      <c r="I18" s="33">
        <f>+C9*H18</f>
        <v>21600</v>
      </c>
      <c r="J18" s="54" t="s">
        <v>61</v>
      </c>
      <c r="K18" s="36">
        <v>27</v>
      </c>
      <c r="L18" s="36">
        <f t="shared" si="1"/>
        <v>21600</v>
      </c>
      <c r="M18" s="44">
        <v>23.1</v>
      </c>
      <c r="N18" s="47">
        <v>18480</v>
      </c>
      <c r="O18" s="58" t="s">
        <v>61</v>
      </c>
      <c r="P18" s="47">
        <v>27</v>
      </c>
      <c r="Q18" s="47">
        <v>21600</v>
      </c>
      <c r="R18" s="47">
        <v>23.1</v>
      </c>
      <c r="S18" s="42">
        <f t="shared" si="0"/>
        <v>18480</v>
      </c>
      <c r="T18" s="129"/>
      <c r="U18" s="130"/>
      <c r="V18" s="129"/>
      <c r="W18" s="130"/>
    </row>
    <row r="19" spans="2:23" ht="15">
      <c r="B19" s="110"/>
      <c r="C19" s="122"/>
      <c r="D19" s="51" t="s">
        <v>32</v>
      </c>
      <c r="E19" s="51" t="s">
        <v>52</v>
      </c>
      <c r="F19" s="33">
        <v>6.8</v>
      </c>
      <c r="G19" s="33">
        <v>5440</v>
      </c>
      <c r="H19" s="33"/>
      <c r="I19" s="33"/>
      <c r="J19" s="54" t="s">
        <v>62</v>
      </c>
      <c r="K19" s="36">
        <v>7.19</v>
      </c>
      <c r="L19" s="36">
        <f t="shared" si="1"/>
        <v>5752</v>
      </c>
      <c r="M19" s="44">
        <v>7.19</v>
      </c>
      <c r="N19" s="47">
        <v>5752</v>
      </c>
      <c r="O19" s="58" t="s">
        <v>62</v>
      </c>
      <c r="P19" s="47">
        <v>7.19</v>
      </c>
      <c r="Q19" s="47">
        <v>5752</v>
      </c>
      <c r="R19" s="47">
        <v>7.19</v>
      </c>
      <c r="S19" s="42">
        <f t="shared" si="0"/>
        <v>5752</v>
      </c>
      <c r="T19" s="129"/>
      <c r="U19" s="130"/>
      <c r="V19" s="129"/>
      <c r="W19" s="130"/>
    </row>
    <row r="20" spans="2:23" ht="15">
      <c r="B20" s="110"/>
      <c r="C20" s="122"/>
      <c r="D20" s="51" t="s">
        <v>34</v>
      </c>
      <c r="E20" s="51" t="s">
        <v>53</v>
      </c>
      <c r="F20" s="34">
        <v>4.1500000000000004</v>
      </c>
      <c r="G20" s="33">
        <v>3320</v>
      </c>
      <c r="H20" s="33"/>
      <c r="I20" s="33"/>
      <c r="J20" s="54" t="s">
        <v>63</v>
      </c>
      <c r="K20" s="36">
        <v>8.85</v>
      </c>
      <c r="L20" s="36">
        <f t="shared" si="1"/>
        <v>7080</v>
      </c>
      <c r="M20" s="44">
        <v>8.85</v>
      </c>
      <c r="N20" s="47">
        <v>7080</v>
      </c>
      <c r="O20" s="58" t="s">
        <v>63</v>
      </c>
      <c r="P20" s="47">
        <v>8.85</v>
      </c>
      <c r="Q20" s="47">
        <v>7080</v>
      </c>
      <c r="R20" s="47">
        <v>8.85</v>
      </c>
      <c r="S20" s="42">
        <f t="shared" si="0"/>
        <v>7080</v>
      </c>
      <c r="T20" s="129"/>
      <c r="U20" s="130"/>
      <c r="V20" s="129"/>
      <c r="W20" s="130"/>
    </row>
    <row r="21" spans="2:23" ht="15">
      <c r="B21" s="110"/>
      <c r="C21" s="123"/>
      <c r="D21" s="51" t="s">
        <v>33</v>
      </c>
      <c r="E21" s="51" t="s">
        <v>54</v>
      </c>
      <c r="F21" s="33">
        <v>17.5</v>
      </c>
      <c r="G21" s="33">
        <v>14000</v>
      </c>
      <c r="H21" s="33"/>
      <c r="I21" s="33"/>
      <c r="J21" s="54" t="s">
        <v>56</v>
      </c>
      <c r="K21" s="36">
        <v>17.95</v>
      </c>
      <c r="L21" s="36">
        <f t="shared" si="1"/>
        <v>14360</v>
      </c>
      <c r="M21" s="44">
        <v>17.95</v>
      </c>
      <c r="N21" s="47">
        <v>14360</v>
      </c>
      <c r="O21" s="58" t="s">
        <v>56</v>
      </c>
      <c r="P21" s="47">
        <v>17.95</v>
      </c>
      <c r="Q21" s="47">
        <v>14360</v>
      </c>
      <c r="R21" s="47">
        <v>17.95</v>
      </c>
      <c r="S21" s="42">
        <f t="shared" si="0"/>
        <v>14360</v>
      </c>
      <c r="T21" s="129"/>
      <c r="U21" s="131"/>
      <c r="V21" s="129"/>
      <c r="W21" s="131"/>
    </row>
    <row r="22" spans="2:23">
      <c r="F22" s="30">
        <f>SUM(F10:F21)</f>
        <v>303.03000000000003</v>
      </c>
      <c r="G22" s="48">
        <v>242424</v>
      </c>
      <c r="H22" s="72"/>
      <c r="I22" s="48">
        <f>SUM(I18:I21)</f>
        <v>21600</v>
      </c>
      <c r="J22" s="55"/>
      <c r="K22" s="30">
        <f>SUM(K10:K21)</f>
        <v>337.44000000000005</v>
      </c>
      <c r="L22" s="48">
        <v>269954.56</v>
      </c>
      <c r="M22" s="30">
        <f>SUM(M10:M21)</f>
        <v>333.54000000000008</v>
      </c>
      <c r="N22" s="50">
        <v>266834.56</v>
      </c>
      <c r="O22" s="59"/>
      <c r="P22" s="38">
        <f>SUM(P10:P21)</f>
        <v>310.09000000000003</v>
      </c>
      <c r="Q22" s="50">
        <v>284074.56</v>
      </c>
      <c r="R22" s="38">
        <f>SUM(R10:R21)</f>
        <v>306.19000000000005</v>
      </c>
      <c r="S22" s="50">
        <f>SUM(S10:S21)</f>
        <v>244952</v>
      </c>
      <c r="T22" s="73"/>
      <c r="U22" s="48">
        <f>SUM(U10)</f>
        <v>242424.00000000003</v>
      </c>
      <c r="V22" s="73"/>
      <c r="W22" s="74">
        <f>SUM(W10)</f>
        <v>244952.00000000006</v>
      </c>
    </row>
    <row r="23" spans="2:23">
      <c r="N23" s="38"/>
      <c r="O23" s="38"/>
      <c r="P23" s="38"/>
      <c r="Q23" s="38"/>
      <c r="R23" s="38"/>
      <c r="S23" s="38"/>
    </row>
    <row r="24" spans="2:23">
      <c r="G24" s="75">
        <f>+G22*100/D25-100</f>
        <v>-1.2931596091205222</v>
      </c>
      <c r="L24" s="75">
        <f>L22*100/D25-100</f>
        <v>9.9163517915309427</v>
      </c>
    </row>
    <row r="25" spans="2:23">
      <c r="C25" t="s">
        <v>67</v>
      </c>
      <c r="D25">
        <v>245600</v>
      </c>
    </row>
    <row r="26" spans="2:23">
      <c r="N26" s="38"/>
      <c r="O26" s="38"/>
    </row>
    <row r="34" ht="30" customHeight="1"/>
  </sheetData>
  <mergeCells count="15">
    <mergeCell ref="V7:W8"/>
    <mergeCell ref="V10:V21"/>
    <mergeCell ref="W10:W21"/>
    <mergeCell ref="T7:U8"/>
    <mergeCell ref="F8:G8"/>
    <mergeCell ref="K8:L8"/>
    <mergeCell ref="T10:T21"/>
    <mergeCell ref="U10:U21"/>
    <mergeCell ref="B10:B21"/>
    <mergeCell ref="M8:N8"/>
    <mergeCell ref="K7:R7"/>
    <mergeCell ref="R8:S8"/>
    <mergeCell ref="O8:Q8"/>
    <mergeCell ref="H8:I8"/>
    <mergeCell ref="C9:C21"/>
  </mergeCells>
  <pageMargins left="0.70866141732283472" right="0.70866141732283472" top="0.74803149606299213" bottom="0.74803149606299213" header="0.31496062992125984" footer="0.31496062992125984"/>
  <pageSetup paperSize="9" scale="76" fitToWidth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0" sqref="B30"/>
    </sheetView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COTIZAC</vt:lpstr>
      <vt:lpstr>COMPARATIVA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tiepop</cp:lastModifiedBy>
  <cp:lastPrinted>2021-01-26T11:49:46Z</cp:lastPrinted>
  <dcterms:created xsi:type="dcterms:W3CDTF">2015-02-25T10:38:00Z</dcterms:created>
  <dcterms:modified xsi:type="dcterms:W3CDTF">2021-02-05T16:05:03Z</dcterms:modified>
</cp:coreProperties>
</file>